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D:\5 เพจสื่อบ้านครูปุยฝ้าย ปพ.5-6\โรงเรียน\กลุ่ม VP3_1\2567\3 มีนาคม 2567\VP3.1017   บ้านงิ้วมีชัย   P100   M\"/>
    </mc:Choice>
  </mc:AlternateContent>
  <workbookProtection workbookAlgorithmName="SHA-512" workbookHashValue="a1XK3wh/zSI94KvD7yR8GLU4v7vjx9+JilEUoipF+R6ypz606jjL0Pj8HTtXhUTGcch6pN92K18AgkyzRvHjng==" workbookSaltValue="8zhQuWMIWE/HMz0Cdu9ngA==" workbookSpinCount="100000" lockStructure="1"/>
  <bookViews>
    <workbookView xWindow="0" yWindow="0" windowWidth="20400" windowHeight="8475" tabRatio="867"/>
  </bookViews>
  <sheets>
    <sheet name="Menu1" sheetId="42" r:id="rId1"/>
    <sheet name="Menu" sheetId="60" r:id="rId2"/>
    <sheet name="ปกปพ5" sheetId="8" r:id="rId3"/>
    <sheet name="ข้อมูลพื้นฐาน" sheetId="80" r:id="rId4"/>
    <sheet name="ข้อมูลนร.1" sheetId="5" r:id="rId5"/>
    <sheet name="ข้อมูลนร.2" sheetId="11" r:id="rId6"/>
    <sheet name="ข้อมูลนร.3" sheetId="87" r:id="rId7"/>
    <sheet name="คำอธิบายรายวิชา" sheetId="58" r:id="rId8"/>
    <sheet name="มาตรฐาน" sheetId="50" r:id="rId9"/>
    <sheet name="พค" sheetId="61" r:id="rId10"/>
    <sheet name="มิย" sheetId="62" r:id="rId11"/>
    <sheet name="กค" sheetId="63" r:id="rId12"/>
    <sheet name="สค" sheetId="64" r:id="rId13"/>
    <sheet name="กย" sheetId="65" r:id="rId14"/>
    <sheet name="ตค" sheetId="66" r:id="rId15"/>
    <sheet name="พย" sheetId="67" r:id="rId16"/>
    <sheet name="ธค" sheetId="68" r:id="rId17"/>
    <sheet name="มค" sheetId="69" r:id="rId18"/>
    <sheet name="กพ" sheetId="70" r:id="rId19"/>
    <sheet name="มีค" sheetId="71" r:id="rId20"/>
    <sheet name="สรุปเวลาเรียน" sheetId="72" r:id="rId21"/>
    <sheet name="SS" sheetId="17" state="hidden" r:id="rId22"/>
    <sheet name="คะแนน1" sheetId="28" r:id="rId23"/>
    <sheet name="ประเมินตัวชี้วัด  " sheetId="78" r:id="rId24"/>
    <sheet name="คุณลักษณะ" sheetId="51" r:id="rId25"/>
    <sheet name="การอ่าน" sheetId="52" r:id="rId26"/>
    <sheet name="Pเวลาเรียน" sheetId="76" r:id="rId27"/>
    <sheet name="Pสรุปเวลาเรียน1" sheetId="77" r:id="rId28"/>
    <sheet name="Pสรุปเวลาเรียน2" sheetId="90" r:id="rId29"/>
    <sheet name="Pสรุปเวลาเรียน3" sheetId="91" r:id="rId30"/>
    <sheet name="Pสรุปผล" sheetId="85" r:id="rId31"/>
    <sheet name="Pสรุปผล1" sheetId="3" r:id="rId32"/>
    <sheet name="Pประเมินตัวชี้วัด" sheetId="88" r:id="rId33"/>
    <sheet name="Pคุณลักษณะ" sheetId="54" r:id="rId34"/>
    <sheet name="Pการอ่าน" sheetId="56" r:id="rId35"/>
    <sheet name="Pแผนภูมิ1" sheetId="89" r:id="rId36"/>
    <sheet name="Pแผนภูมิ2" sheetId="92" r:id="rId37"/>
    <sheet name="เกณฑ์การประเมิน" sheetId="86" r:id="rId38"/>
    <sheet name="Sheet1" sheetId="47" state="hidden" r:id="rId39"/>
  </sheets>
  <externalReferences>
    <externalReference r:id="rId40"/>
  </externalReferences>
  <definedNames>
    <definedName name="_xlnm._FilterDatabase" localSheetId="20" hidden="1">สรุปเวลาเรียน!$B$1:$W$45</definedName>
    <definedName name="monthname">[1]หน้าหลัก!$AF$6:$AF$17</definedName>
    <definedName name="_xlnm.Print_Area" localSheetId="34">Pการอ่าน!$D$3:$N$49</definedName>
    <definedName name="_xlnm.Print_Area" localSheetId="33">Pคุณลักษณะ!$D$3:$Z$49</definedName>
    <definedName name="_xlnm.Print_Area" localSheetId="32">Pประเมินตัวชี้วัด!$D$3:$AQ$49</definedName>
    <definedName name="_xlnm.Print_Area" localSheetId="35">Pแผนภูมิ1!$D$3:$I$31</definedName>
    <definedName name="_xlnm.Print_Area" localSheetId="36">Pแผนภูมิ2!$D$3:$I$31</definedName>
    <definedName name="_xlnm.Print_Area" localSheetId="26">Pเวลาเรียน!$A$3:$NJ$46</definedName>
    <definedName name="_xlnm.Print_Area" localSheetId="30">Pสรุปผล!$D$3:$O$48</definedName>
    <definedName name="_xlnm.Print_Area" localSheetId="31">Pสรุปผล1!$D$3:$O$37</definedName>
    <definedName name="_xlnm.Print_Area" localSheetId="27">Pสรุปเวลาเรียน1!$D$3:$Q$48</definedName>
    <definedName name="_xlnm.Print_Area" localSheetId="28">Pสรุปเวลาเรียน2!$D$3:$P$48</definedName>
    <definedName name="_xlnm.Print_Area" localSheetId="29">Pสรุปเวลาเรียน3!$D$3:$V$48</definedName>
    <definedName name="_xlnm.Print_Area" localSheetId="25">การอ่าน!$D$3:$N$42</definedName>
    <definedName name="_xlnm.Print_Area" localSheetId="37">เกณฑ์การประเมิน!$D$3:$X$24</definedName>
    <definedName name="_xlnm.Print_Area" localSheetId="5">ข้อมูลนร.2!$D$3:$I$46</definedName>
    <definedName name="_xlnm.Print_Area" localSheetId="6">ข้อมูลนร.3!$D$3:$H$46</definedName>
    <definedName name="_xlnm.Print_Area" localSheetId="22">คะแนน1!$D$4:$AY$48</definedName>
    <definedName name="_xlnm.Print_Area" localSheetId="7">คำอธิบายรายวิชา!$D$3:$M$37</definedName>
    <definedName name="_xlnm.Print_Area" localSheetId="24">คุณลักษณะ!$D$3:$Z$49</definedName>
    <definedName name="_xlnm.Print_Area" localSheetId="2">ปกปพ5!$D$3:$P$37</definedName>
    <definedName name="_xlnm.Print_Area" localSheetId="23">'ประเมินตัวชี้วัด  '!$D$3:$AQ$49</definedName>
    <definedName name="_xlnm.Print_Area" localSheetId="8">มาตรฐาน!$D$3:$Q$42</definedName>
    <definedName name="_xlnm.Print_Area" localSheetId="20">สรุปเวลาเรียน!$B$1:$X$45</definedName>
    <definedName name="_xlnm.Print_Titles" localSheetId="32">Pประเมินตัวชี้วัด!$D:$G,Pประเมินตัวชี้วัด!$3:$9</definedName>
    <definedName name="_xlnm.Print_Titles" localSheetId="22">คะแนน1!$D:$H</definedName>
    <definedName name="_xlnm.Print_Titles" localSheetId="23">'ประเมินตัวชี้วัด  '!$D:$G</definedName>
    <definedName name="_xlnm.Print_Titles" localSheetId="8">มาตรฐาน!$3:$8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7" i="78" l="1"/>
  <c r="AN7" i="78"/>
  <c r="AM7" i="78"/>
  <c r="AL7" i="78"/>
  <c r="AK7" i="78"/>
  <c r="AJ7" i="78"/>
  <c r="AI7" i="78"/>
  <c r="AH7" i="78"/>
  <c r="AG7" i="78"/>
  <c r="AF7" i="78"/>
  <c r="AE7" i="78"/>
  <c r="AD7" i="78"/>
  <c r="AC7" i="78"/>
  <c r="AB7" i="78"/>
  <c r="AA7" i="78"/>
  <c r="Z7" i="78"/>
  <c r="Y7" i="78"/>
  <c r="X7" i="78"/>
  <c r="W7" i="78"/>
  <c r="V7" i="78"/>
  <c r="U7" i="78"/>
  <c r="T7" i="78"/>
  <c r="S7" i="78"/>
  <c r="R7" i="78"/>
  <c r="Q7" i="78"/>
  <c r="P7" i="78"/>
  <c r="O7" i="78"/>
  <c r="N7" i="78"/>
  <c r="M7" i="78"/>
  <c r="L7" i="78"/>
  <c r="K7" i="78"/>
  <c r="J7" i="78"/>
  <c r="I7" i="78"/>
  <c r="H7" i="78"/>
  <c r="H9" i="78"/>
  <c r="AP11" i="78"/>
  <c r="AP12" i="78"/>
  <c r="AP13" i="78"/>
  <c r="AP14" i="78"/>
  <c r="AP15" i="78"/>
  <c r="AP16" i="78"/>
  <c r="AP17" i="78"/>
  <c r="AP18" i="78"/>
  <c r="AP19" i="78"/>
  <c r="AP20" i="78"/>
  <c r="AP21" i="78"/>
  <c r="AP22" i="78"/>
  <c r="AP23" i="78"/>
  <c r="AP24" i="78"/>
  <c r="AP25" i="78"/>
  <c r="AP26" i="78"/>
  <c r="AP27" i="78"/>
  <c r="AP28" i="78"/>
  <c r="AP29" i="78"/>
  <c r="AP30" i="78"/>
  <c r="AP31" i="78"/>
  <c r="AP32" i="78"/>
  <c r="AP33" i="78"/>
  <c r="AP34" i="78"/>
  <c r="AP35" i="78"/>
  <c r="AP36" i="78"/>
  <c r="AP37" i="78"/>
  <c r="AP38" i="78"/>
  <c r="AP39" i="78"/>
  <c r="AP40" i="78"/>
  <c r="AP41" i="78"/>
  <c r="AP42" i="78"/>
  <c r="AP43" i="78"/>
  <c r="AP44" i="78"/>
  <c r="AP45" i="78"/>
  <c r="AP46" i="78"/>
  <c r="AP47" i="78"/>
  <c r="AP48" i="78"/>
  <c r="AP49" i="78"/>
  <c r="AP10" i="78"/>
  <c r="G10" i="8" l="1"/>
  <c r="K8" i="8"/>
  <c r="G8" i="8"/>
  <c r="G9" i="8"/>
  <c r="E11" i="92"/>
  <c r="I11" i="92" s="1"/>
  <c r="I12" i="92" s="1"/>
  <c r="E5" i="92"/>
  <c r="F11" i="92" l="1"/>
  <c r="F12" i="92" s="1"/>
  <c r="G11" i="92"/>
  <c r="G12" i="92" s="1"/>
  <c r="H11" i="92"/>
  <c r="H12" i="92" s="1"/>
  <c r="AV8" i="28"/>
  <c r="H7" i="87" l="1"/>
  <c r="H3" i="78" l="1"/>
  <c r="MF4" i="76"/>
  <c r="MG4" i="76"/>
  <c r="MH4" i="76"/>
  <c r="MI4" i="76"/>
  <c r="MJ4" i="76"/>
  <c r="MK4" i="76"/>
  <c r="ML4" i="76"/>
  <c r="MM4" i="76"/>
  <c r="MN4" i="76"/>
  <c r="MO4" i="76"/>
  <c r="MP4" i="76"/>
  <c r="MQ4" i="76"/>
  <c r="MR4" i="76"/>
  <c r="MS4" i="76"/>
  <c r="MT4" i="76"/>
  <c r="MU4" i="76"/>
  <c r="MV4" i="76"/>
  <c r="MW4" i="76"/>
  <c r="MX4" i="76"/>
  <c r="MY4" i="76"/>
  <c r="MZ4" i="76"/>
  <c r="NA4" i="76"/>
  <c r="NB4" i="76"/>
  <c r="NC4" i="76"/>
  <c r="ND4" i="76"/>
  <c r="NE4" i="76"/>
  <c r="NF4" i="76"/>
  <c r="NG4" i="76"/>
  <c r="NH4" i="76"/>
  <c r="NI4" i="76"/>
  <c r="ME4" i="76"/>
  <c r="KX4" i="76"/>
  <c r="KY4" i="76"/>
  <c r="KZ4" i="76"/>
  <c r="LA4" i="76"/>
  <c r="LB4" i="76"/>
  <c r="LC4" i="76"/>
  <c r="LD4" i="76"/>
  <c r="LE4" i="76"/>
  <c r="LF4" i="76"/>
  <c r="LG4" i="76"/>
  <c r="LH4" i="76"/>
  <c r="LI4" i="76"/>
  <c r="LJ4" i="76"/>
  <c r="LK4" i="76"/>
  <c r="LL4" i="76"/>
  <c r="LM4" i="76"/>
  <c r="LN4" i="76"/>
  <c r="LO4" i="76"/>
  <c r="LP4" i="76"/>
  <c r="LQ4" i="76"/>
  <c r="LR4" i="76"/>
  <c r="LS4" i="76"/>
  <c r="LT4" i="76"/>
  <c r="LU4" i="76"/>
  <c r="LV4" i="76"/>
  <c r="LW4" i="76"/>
  <c r="LX4" i="76"/>
  <c r="LY4" i="76"/>
  <c r="LZ4" i="76"/>
  <c r="MA4" i="76"/>
  <c r="KW4" i="76"/>
  <c r="JP4" i="76"/>
  <c r="JQ4" i="76"/>
  <c r="JR4" i="76"/>
  <c r="JS4" i="76"/>
  <c r="JT4" i="76"/>
  <c r="JU4" i="76"/>
  <c r="JV4" i="76"/>
  <c r="JW4" i="76"/>
  <c r="JX4" i="76"/>
  <c r="JY4" i="76"/>
  <c r="JZ4" i="76"/>
  <c r="KA4" i="76"/>
  <c r="KB4" i="76"/>
  <c r="KC4" i="76"/>
  <c r="KD4" i="76"/>
  <c r="KE4" i="76"/>
  <c r="KF4" i="76"/>
  <c r="KG4" i="76"/>
  <c r="KH4" i="76"/>
  <c r="KI4" i="76"/>
  <c r="KJ4" i="76"/>
  <c r="KK4" i="76"/>
  <c r="KL4" i="76"/>
  <c r="KM4" i="76"/>
  <c r="KN4" i="76"/>
  <c r="KO4" i="76"/>
  <c r="KP4" i="76"/>
  <c r="KQ4" i="76"/>
  <c r="KR4" i="76"/>
  <c r="KS4" i="76"/>
  <c r="JO4" i="76"/>
  <c r="IH4" i="76"/>
  <c r="II4" i="76"/>
  <c r="IJ4" i="76"/>
  <c r="IK4" i="76"/>
  <c r="IL4" i="76"/>
  <c r="IM4" i="76"/>
  <c r="IN4" i="76"/>
  <c r="IO4" i="76"/>
  <c r="IP4" i="76"/>
  <c r="IQ4" i="76"/>
  <c r="IR4" i="76"/>
  <c r="IS4" i="76"/>
  <c r="IT4" i="76"/>
  <c r="IU4" i="76"/>
  <c r="IV4" i="76"/>
  <c r="IW4" i="76"/>
  <c r="IX4" i="76"/>
  <c r="IY4" i="76"/>
  <c r="IZ4" i="76"/>
  <c r="JA4" i="76"/>
  <c r="JB4" i="76"/>
  <c r="JC4" i="76"/>
  <c r="JD4" i="76"/>
  <c r="JE4" i="76"/>
  <c r="JF4" i="76"/>
  <c r="JG4" i="76"/>
  <c r="JH4" i="76"/>
  <c r="JI4" i="76"/>
  <c r="JJ4" i="76"/>
  <c r="JK4" i="76"/>
  <c r="IG4" i="76"/>
  <c r="GZ4" i="76"/>
  <c r="HA4" i="76"/>
  <c r="HB4" i="76"/>
  <c r="HC4" i="76"/>
  <c r="HD4" i="76"/>
  <c r="HE4" i="76"/>
  <c r="HF4" i="76"/>
  <c r="HG4" i="76"/>
  <c r="HH4" i="76"/>
  <c r="HI4" i="76"/>
  <c r="HJ4" i="76"/>
  <c r="HK4" i="76"/>
  <c r="HL4" i="76"/>
  <c r="HM4" i="76"/>
  <c r="HN4" i="76"/>
  <c r="HO4" i="76"/>
  <c r="HP4" i="76"/>
  <c r="HQ4" i="76"/>
  <c r="HR4" i="76"/>
  <c r="HS4" i="76"/>
  <c r="HT4" i="76"/>
  <c r="HU4" i="76"/>
  <c r="HV4" i="76"/>
  <c r="HW4" i="76"/>
  <c r="HX4" i="76"/>
  <c r="HY4" i="76"/>
  <c r="HZ4" i="76"/>
  <c r="IA4" i="76"/>
  <c r="IB4" i="76"/>
  <c r="IC4" i="76"/>
  <c r="GY4" i="76"/>
  <c r="FR4" i="76"/>
  <c r="FS4" i="76"/>
  <c r="FT4" i="76"/>
  <c r="FU4" i="76"/>
  <c r="FV4" i="76"/>
  <c r="FW4" i="76"/>
  <c r="FX4" i="76"/>
  <c r="FY4" i="76"/>
  <c r="FZ4" i="76"/>
  <c r="GA4" i="76"/>
  <c r="GB4" i="76"/>
  <c r="GC4" i="76"/>
  <c r="GD4" i="76"/>
  <c r="GE4" i="76"/>
  <c r="GF4" i="76"/>
  <c r="GG4" i="76"/>
  <c r="GH4" i="76"/>
  <c r="GI4" i="76"/>
  <c r="GJ4" i="76"/>
  <c r="GK4" i="76"/>
  <c r="GL4" i="76"/>
  <c r="GM4" i="76"/>
  <c r="GN4" i="76"/>
  <c r="GO4" i="76"/>
  <c r="GP4" i="76"/>
  <c r="GQ4" i="76"/>
  <c r="GR4" i="76"/>
  <c r="GS4" i="76"/>
  <c r="GT4" i="76"/>
  <c r="GU4" i="76"/>
  <c r="FQ4" i="76"/>
  <c r="EJ4" i="76"/>
  <c r="EK4" i="76"/>
  <c r="EL4" i="76"/>
  <c r="EM4" i="76"/>
  <c r="EN4" i="76"/>
  <c r="EO4" i="76"/>
  <c r="EP4" i="76"/>
  <c r="EQ4" i="76"/>
  <c r="ER4" i="76"/>
  <c r="ES4" i="76"/>
  <c r="ET4" i="76"/>
  <c r="EU4" i="76"/>
  <c r="EV4" i="76"/>
  <c r="EW4" i="76"/>
  <c r="EX4" i="76"/>
  <c r="EY4" i="76"/>
  <c r="EZ4" i="76"/>
  <c r="FA4" i="76"/>
  <c r="FB4" i="76"/>
  <c r="FC4" i="76"/>
  <c r="FD4" i="76"/>
  <c r="FE4" i="76"/>
  <c r="FF4" i="76"/>
  <c r="FG4" i="76"/>
  <c r="FH4" i="76"/>
  <c r="FI4" i="76"/>
  <c r="FJ4" i="76"/>
  <c r="FK4" i="76"/>
  <c r="FL4" i="76"/>
  <c r="FM4" i="76"/>
  <c r="EI4" i="76"/>
  <c r="DB4" i="76"/>
  <c r="DC4" i="76"/>
  <c r="DD4" i="76"/>
  <c r="DE4" i="76"/>
  <c r="DF4" i="76"/>
  <c r="DG4" i="76"/>
  <c r="DH4" i="76"/>
  <c r="DI4" i="76"/>
  <c r="DJ4" i="76"/>
  <c r="DK4" i="76"/>
  <c r="DL4" i="76"/>
  <c r="DM4" i="76"/>
  <c r="DN4" i="76"/>
  <c r="DO4" i="76"/>
  <c r="DP4" i="76"/>
  <c r="DQ4" i="76"/>
  <c r="DR4" i="76"/>
  <c r="DS4" i="76"/>
  <c r="DT4" i="76"/>
  <c r="DU4" i="76"/>
  <c r="DV4" i="76"/>
  <c r="DW4" i="76"/>
  <c r="DX4" i="76"/>
  <c r="DY4" i="76"/>
  <c r="DZ4" i="76"/>
  <c r="EA4" i="76"/>
  <c r="EB4" i="76"/>
  <c r="EC4" i="76"/>
  <c r="ED4" i="76"/>
  <c r="EE4" i="76"/>
  <c r="DA4" i="76"/>
  <c r="BT4" i="76"/>
  <c r="BU4" i="76"/>
  <c r="BV4" i="76"/>
  <c r="BW4" i="76"/>
  <c r="BX4" i="76"/>
  <c r="BY4" i="76"/>
  <c r="BZ4" i="76"/>
  <c r="CA4" i="76"/>
  <c r="CB4" i="76"/>
  <c r="CC4" i="76"/>
  <c r="CD4" i="76"/>
  <c r="CE4" i="76"/>
  <c r="CF4" i="76"/>
  <c r="CG4" i="76"/>
  <c r="CH4" i="76"/>
  <c r="CI4" i="76"/>
  <c r="CJ4" i="76"/>
  <c r="CK4" i="76"/>
  <c r="CL4" i="76"/>
  <c r="CM4" i="76"/>
  <c r="CN4" i="76"/>
  <c r="CO4" i="76"/>
  <c r="CP4" i="76"/>
  <c r="CQ4" i="76"/>
  <c r="CR4" i="76"/>
  <c r="CS4" i="76"/>
  <c r="CT4" i="76"/>
  <c r="CU4" i="76"/>
  <c r="CV4" i="76"/>
  <c r="CW4" i="76"/>
  <c r="BS4" i="76"/>
  <c r="AL4" i="76"/>
  <c r="AM4" i="76"/>
  <c r="AN4" i="76"/>
  <c r="AO4" i="76"/>
  <c r="AP4" i="76"/>
  <c r="AQ4" i="76"/>
  <c r="AR4" i="76"/>
  <c r="AS4" i="76"/>
  <c r="AT4" i="76"/>
  <c r="AU4" i="76"/>
  <c r="AV4" i="76"/>
  <c r="AW4" i="76"/>
  <c r="AX4" i="76"/>
  <c r="AY4" i="76"/>
  <c r="AZ4" i="76"/>
  <c r="BA4" i="76"/>
  <c r="BB4" i="76"/>
  <c r="BC4" i="76"/>
  <c r="BD4" i="76"/>
  <c r="BE4" i="76"/>
  <c r="BF4" i="76"/>
  <c r="BG4" i="76"/>
  <c r="BH4" i="76"/>
  <c r="BI4" i="76"/>
  <c r="BJ4" i="76"/>
  <c r="BK4" i="76"/>
  <c r="BL4" i="76"/>
  <c r="BM4" i="76"/>
  <c r="BN4" i="76"/>
  <c r="BO4" i="76"/>
  <c r="AK4" i="76"/>
  <c r="C4" i="76"/>
  <c r="D4" i="76"/>
  <c r="A6" i="76"/>
  <c r="H5" i="70"/>
  <c r="E3" i="91" l="1"/>
  <c r="V10" i="91"/>
  <c r="V11" i="91"/>
  <c r="V9" i="91"/>
  <c r="Q10" i="91"/>
  <c r="R10" i="91"/>
  <c r="S10" i="91"/>
  <c r="T10" i="91"/>
  <c r="U10" i="91"/>
  <c r="Q11" i="91"/>
  <c r="R11" i="91"/>
  <c r="S11" i="91"/>
  <c r="T11" i="91"/>
  <c r="U11" i="91"/>
  <c r="U9" i="91"/>
  <c r="S9" i="91"/>
  <c r="T9" i="91"/>
  <c r="R9" i="91"/>
  <c r="E9" i="91"/>
  <c r="Q9" i="91"/>
  <c r="Q7" i="91"/>
  <c r="K11" i="91"/>
  <c r="J11" i="91"/>
  <c r="I11" i="91"/>
  <c r="H11" i="91"/>
  <c r="G11" i="91"/>
  <c r="F11" i="91"/>
  <c r="K10" i="91"/>
  <c r="J10" i="91"/>
  <c r="I10" i="91"/>
  <c r="H10" i="91"/>
  <c r="G10" i="91"/>
  <c r="F10" i="91"/>
  <c r="K9" i="91"/>
  <c r="J9" i="91"/>
  <c r="I9" i="91"/>
  <c r="H9" i="91"/>
  <c r="G9" i="91"/>
  <c r="F9" i="91"/>
  <c r="K8" i="91"/>
  <c r="J8" i="91"/>
  <c r="I8" i="91"/>
  <c r="H8" i="91"/>
  <c r="G8" i="91"/>
  <c r="F8" i="91"/>
  <c r="P11" i="91"/>
  <c r="O11" i="91"/>
  <c r="N11" i="91"/>
  <c r="M11" i="91"/>
  <c r="L11" i="91"/>
  <c r="E11" i="91"/>
  <c r="D11" i="91"/>
  <c r="P10" i="91"/>
  <c r="O10" i="91"/>
  <c r="N10" i="91"/>
  <c r="M10" i="91"/>
  <c r="L10" i="91"/>
  <c r="E10" i="91"/>
  <c r="D10" i="91"/>
  <c r="P9" i="91"/>
  <c r="O9" i="91"/>
  <c r="N9" i="91"/>
  <c r="M9" i="91"/>
  <c r="L9" i="91"/>
  <c r="D9" i="91"/>
  <c r="P8" i="91"/>
  <c r="O8" i="91"/>
  <c r="N8" i="91"/>
  <c r="M8" i="91"/>
  <c r="L8" i="91"/>
  <c r="E4" i="91"/>
  <c r="Q10" i="77"/>
  <c r="Q11" i="77"/>
  <c r="Q9" i="77"/>
  <c r="P10" i="90"/>
  <c r="P11" i="90"/>
  <c r="P9" i="90"/>
  <c r="L10" i="77"/>
  <c r="M10" i="77"/>
  <c r="N10" i="77"/>
  <c r="O10" i="77"/>
  <c r="L11" i="77"/>
  <c r="M11" i="77"/>
  <c r="N11" i="77"/>
  <c r="O11" i="77"/>
  <c r="K11" i="90"/>
  <c r="L11" i="90"/>
  <c r="M11" i="90"/>
  <c r="N11" i="90"/>
  <c r="P10" i="77"/>
  <c r="P11" i="77"/>
  <c r="L7" i="77"/>
  <c r="E3" i="77"/>
  <c r="E3" i="90"/>
  <c r="J11" i="90"/>
  <c r="I11" i="90"/>
  <c r="H11" i="90"/>
  <c r="G11" i="90"/>
  <c r="F11" i="90"/>
  <c r="E11" i="90"/>
  <c r="D11" i="90"/>
  <c r="I10" i="90"/>
  <c r="H10" i="90"/>
  <c r="G10" i="90"/>
  <c r="F10" i="90"/>
  <c r="E10" i="90"/>
  <c r="D10" i="90"/>
  <c r="I9" i="90"/>
  <c r="H9" i="90"/>
  <c r="G9" i="90"/>
  <c r="E9" i="90"/>
  <c r="D9" i="90"/>
  <c r="I8" i="90"/>
  <c r="H8" i="90"/>
  <c r="G8" i="90"/>
  <c r="E4" i="90"/>
  <c r="AS44" i="28" l="1"/>
  <c r="AS45" i="28"/>
  <c r="AS46" i="28"/>
  <c r="AS47" i="28"/>
  <c r="AS48" i="28"/>
  <c r="I11" i="8" l="1"/>
  <c r="N30" i="8"/>
  <c r="K31" i="8"/>
  <c r="D31" i="8"/>
  <c r="D18" i="8"/>
  <c r="I13" i="8"/>
  <c r="I12" i="8"/>
  <c r="M11" i="8"/>
  <c r="A7" i="76"/>
  <c r="C7" i="76"/>
  <c r="D7" i="76"/>
  <c r="E7" i="76"/>
  <c r="F7" i="76"/>
  <c r="G7" i="76"/>
  <c r="H7" i="76"/>
  <c r="I7" i="76"/>
  <c r="J7" i="76"/>
  <c r="K7" i="76"/>
  <c r="L7" i="76"/>
  <c r="M7" i="76"/>
  <c r="N7" i="76"/>
  <c r="O7" i="76"/>
  <c r="P7" i="76"/>
  <c r="Q7" i="76"/>
  <c r="R7" i="76"/>
  <c r="S7" i="76"/>
  <c r="T7" i="76"/>
  <c r="U7" i="76"/>
  <c r="V7" i="76"/>
  <c r="W7" i="76"/>
  <c r="X7" i="76"/>
  <c r="Y7" i="76"/>
  <c r="Z7" i="76"/>
  <c r="AA7" i="76"/>
  <c r="AB7" i="76"/>
  <c r="AC7" i="76"/>
  <c r="AD7" i="76"/>
  <c r="AE7" i="76"/>
  <c r="AF7" i="76"/>
  <c r="AG7" i="76"/>
  <c r="AH7" i="76"/>
  <c r="AI7" i="76"/>
  <c r="AK7" i="76"/>
  <c r="AL7" i="76"/>
  <c r="AM7" i="76"/>
  <c r="AN7" i="76"/>
  <c r="AO7" i="76"/>
  <c r="AP7" i="76"/>
  <c r="AQ7" i="76"/>
  <c r="AR7" i="76"/>
  <c r="AS7" i="76"/>
  <c r="AT7" i="76"/>
  <c r="AU7" i="76"/>
  <c r="AV7" i="76"/>
  <c r="AW7" i="76"/>
  <c r="AX7" i="76"/>
  <c r="AY7" i="76"/>
  <c r="AZ7" i="76"/>
  <c r="BA7" i="76"/>
  <c r="BB7" i="76"/>
  <c r="BC7" i="76"/>
  <c r="BD7" i="76"/>
  <c r="BE7" i="76"/>
  <c r="BF7" i="76"/>
  <c r="BG7" i="76"/>
  <c r="BH7" i="76"/>
  <c r="BI7" i="76"/>
  <c r="BJ7" i="76"/>
  <c r="BK7" i="76"/>
  <c r="BL7" i="76"/>
  <c r="BM7" i="76"/>
  <c r="BN7" i="76"/>
  <c r="BO7" i="76"/>
  <c r="BP7" i="76"/>
  <c r="BQ7" i="76"/>
  <c r="BS7" i="76"/>
  <c r="BT7" i="76"/>
  <c r="BU7" i="76"/>
  <c r="BV7" i="76"/>
  <c r="BW7" i="76"/>
  <c r="BX7" i="76"/>
  <c r="BY7" i="76"/>
  <c r="BZ7" i="76"/>
  <c r="CA7" i="76"/>
  <c r="CB7" i="76"/>
  <c r="CC7" i="76"/>
  <c r="CD7" i="76"/>
  <c r="CE7" i="76"/>
  <c r="CF7" i="76"/>
  <c r="CG7" i="76"/>
  <c r="CH7" i="76"/>
  <c r="CI7" i="76"/>
  <c r="CJ7" i="76"/>
  <c r="CK7" i="76"/>
  <c r="CL7" i="76"/>
  <c r="CM7" i="76"/>
  <c r="CN7" i="76"/>
  <c r="CO7" i="76"/>
  <c r="CP7" i="76"/>
  <c r="CQ7" i="76"/>
  <c r="CR7" i="76"/>
  <c r="CS7" i="76"/>
  <c r="CT7" i="76"/>
  <c r="CU7" i="76"/>
  <c r="CV7" i="76"/>
  <c r="CW7" i="76"/>
  <c r="CX7" i="76"/>
  <c r="CY7" i="76"/>
  <c r="DA7" i="76"/>
  <c r="DB7" i="76"/>
  <c r="DC7" i="76"/>
  <c r="DD7" i="76"/>
  <c r="DE7" i="76"/>
  <c r="DF7" i="76"/>
  <c r="DG7" i="76"/>
  <c r="DH7" i="76"/>
  <c r="DI7" i="76"/>
  <c r="DJ7" i="76"/>
  <c r="DK7" i="76"/>
  <c r="DL7" i="76"/>
  <c r="DM7" i="76"/>
  <c r="DN7" i="76"/>
  <c r="DO7" i="76"/>
  <c r="DP7" i="76"/>
  <c r="DQ7" i="76"/>
  <c r="DR7" i="76"/>
  <c r="DS7" i="76"/>
  <c r="DT7" i="76"/>
  <c r="DU7" i="76"/>
  <c r="DV7" i="76"/>
  <c r="DW7" i="76"/>
  <c r="DX7" i="76"/>
  <c r="DY7" i="76"/>
  <c r="DZ7" i="76"/>
  <c r="EA7" i="76"/>
  <c r="EB7" i="76"/>
  <c r="EC7" i="76"/>
  <c r="ED7" i="76"/>
  <c r="EE7" i="76"/>
  <c r="EF7" i="76"/>
  <c r="EG7" i="76"/>
  <c r="EI7" i="76"/>
  <c r="EJ7" i="76"/>
  <c r="EK7" i="76"/>
  <c r="EL7" i="76"/>
  <c r="EM7" i="76"/>
  <c r="EN7" i="76"/>
  <c r="EO7" i="76"/>
  <c r="EP7" i="76"/>
  <c r="EQ7" i="76"/>
  <c r="ER7" i="76"/>
  <c r="ES7" i="76"/>
  <c r="ET7" i="76"/>
  <c r="EU7" i="76"/>
  <c r="EV7" i="76"/>
  <c r="EW7" i="76"/>
  <c r="EX7" i="76"/>
  <c r="EY7" i="76"/>
  <c r="EZ7" i="76"/>
  <c r="FA7" i="76"/>
  <c r="FB7" i="76"/>
  <c r="FC7" i="76"/>
  <c r="FD7" i="76"/>
  <c r="FE7" i="76"/>
  <c r="FF7" i="76"/>
  <c r="FG7" i="76"/>
  <c r="FH7" i="76"/>
  <c r="FI7" i="76"/>
  <c r="FJ7" i="76"/>
  <c r="FK7" i="76"/>
  <c r="FL7" i="76"/>
  <c r="FM7" i="76"/>
  <c r="FN7" i="76"/>
  <c r="FO7" i="76"/>
  <c r="FQ7" i="76"/>
  <c r="FR7" i="76"/>
  <c r="FS7" i="76"/>
  <c r="FT7" i="76"/>
  <c r="FU7" i="76"/>
  <c r="FV7" i="76"/>
  <c r="FW7" i="76"/>
  <c r="FX7" i="76"/>
  <c r="FY7" i="76"/>
  <c r="FZ7" i="76"/>
  <c r="GA7" i="76"/>
  <c r="GB7" i="76"/>
  <c r="GC7" i="76"/>
  <c r="GD7" i="76"/>
  <c r="GE7" i="76"/>
  <c r="GF7" i="76"/>
  <c r="GG7" i="76"/>
  <c r="GH7" i="76"/>
  <c r="GI7" i="76"/>
  <c r="GJ7" i="76"/>
  <c r="GK7" i="76"/>
  <c r="GL7" i="76"/>
  <c r="GM7" i="76"/>
  <c r="GN7" i="76"/>
  <c r="GO7" i="76"/>
  <c r="GP7" i="76"/>
  <c r="GQ7" i="76"/>
  <c r="GR7" i="76"/>
  <c r="GS7" i="76"/>
  <c r="GT7" i="76"/>
  <c r="GU7" i="76"/>
  <c r="GV7" i="76"/>
  <c r="GW7" i="76"/>
  <c r="GY7" i="76"/>
  <c r="GZ7" i="76"/>
  <c r="HA7" i="76"/>
  <c r="HB7" i="76"/>
  <c r="HC7" i="76"/>
  <c r="HD7" i="76"/>
  <c r="HE7" i="76"/>
  <c r="HF7" i="76"/>
  <c r="HG7" i="76"/>
  <c r="HH7" i="76"/>
  <c r="HI7" i="76"/>
  <c r="HJ7" i="76"/>
  <c r="HK7" i="76"/>
  <c r="HL7" i="76"/>
  <c r="HM7" i="76"/>
  <c r="HN7" i="76"/>
  <c r="HO7" i="76"/>
  <c r="HP7" i="76"/>
  <c r="HQ7" i="76"/>
  <c r="HR7" i="76"/>
  <c r="HS7" i="76"/>
  <c r="HT7" i="76"/>
  <c r="HU7" i="76"/>
  <c r="HV7" i="76"/>
  <c r="HW7" i="76"/>
  <c r="HX7" i="76"/>
  <c r="HY7" i="76"/>
  <c r="HZ7" i="76"/>
  <c r="IA7" i="76"/>
  <c r="IB7" i="76"/>
  <c r="IC7" i="76"/>
  <c r="ID7" i="76"/>
  <c r="IE7" i="76"/>
  <c r="IG7" i="76"/>
  <c r="IH7" i="76"/>
  <c r="II7" i="76"/>
  <c r="IJ7" i="76"/>
  <c r="IK7" i="76"/>
  <c r="IL7" i="76"/>
  <c r="IM7" i="76"/>
  <c r="IN7" i="76"/>
  <c r="IO7" i="76"/>
  <c r="IP7" i="76"/>
  <c r="IQ7" i="76"/>
  <c r="IR7" i="76"/>
  <c r="IS7" i="76"/>
  <c r="IT7" i="76"/>
  <c r="IU7" i="76"/>
  <c r="IV7" i="76"/>
  <c r="IW7" i="76"/>
  <c r="IX7" i="76"/>
  <c r="IY7" i="76"/>
  <c r="IZ7" i="76"/>
  <c r="JA7" i="76"/>
  <c r="JB7" i="76"/>
  <c r="JC7" i="76"/>
  <c r="JD7" i="76"/>
  <c r="JE7" i="76"/>
  <c r="JF7" i="76"/>
  <c r="JG7" i="76"/>
  <c r="JH7" i="76"/>
  <c r="JI7" i="76"/>
  <c r="JJ7" i="76"/>
  <c r="JK7" i="76"/>
  <c r="JL7" i="76"/>
  <c r="JM7" i="76"/>
  <c r="JO7" i="76"/>
  <c r="JP7" i="76"/>
  <c r="JQ7" i="76"/>
  <c r="JR7" i="76"/>
  <c r="JS7" i="76"/>
  <c r="JT7" i="76"/>
  <c r="JU7" i="76"/>
  <c r="JV7" i="76"/>
  <c r="JW7" i="76"/>
  <c r="JX7" i="76"/>
  <c r="JY7" i="76"/>
  <c r="JZ7" i="76"/>
  <c r="KA7" i="76"/>
  <c r="KB7" i="76"/>
  <c r="KC7" i="76"/>
  <c r="KD7" i="76"/>
  <c r="KE7" i="76"/>
  <c r="KF7" i="76"/>
  <c r="KG7" i="76"/>
  <c r="KH7" i="76"/>
  <c r="KI7" i="76"/>
  <c r="KJ7" i="76"/>
  <c r="KK7" i="76"/>
  <c r="KL7" i="76"/>
  <c r="KM7" i="76"/>
  <c r="KN7" i="76"/>
  <c r="KO7" i="76"/>
  <c r="KP7" i="76"/>
  <c r="KQ7" i="76"/>
  <c r="KR7" i="76"/>
  <c r="KS7" i="76"/>
  <c r="KT7" i="76"/>
  <c r="KU7" i="76"/>
  <c r="KW7" i="76"/>
  <c r="KX7" i="76"/>
  <c r="KY7" i="76"/>
  <c r="KZ7" i="76"/>
  <c r="LA7" i="76"/>
  <c r="LB7" i="76"/>
  <c r="LC7" i="76"/>
  <c r="LD7" i="76"/>
  <c r="LE7" i="76"/>
  <c r="LF7" i="76"/>
  <c r="LG7" i="76"/>
  <c r="LH7" i="76"/>
  <c r="LI7" i="76"/>
  <c r="LJ7" i="76"/>
  <c r="LK7" i="76"/>
  <c r="LL7" i="76"/>
  <c r="LM7" i="76"/>
  <c r="LN7" i="76"/>
  <c r="LO7" i="76"/>
  <c r="LP7" i="76"/>
  <c r="LQ7" i="76"/>
  <c r="LR7" i="76"/>
  <c r="LS7" i="76"/>
  <c r="LT7" i="76"/>
  <c r="LU7" i="76"/>
  <c r="LV7" i="76"/>
  <c r="LW7" i="76"/>
  <c r="LX7" i="76"/>
  <c r="LY7" i="76"/>
  <c r="LZ7" i="76"/>
  <c r="MA7" i="76"/>
  <c r="MB7" i="76"/>
  <c r="MC7" i="76"/>
  <c r="ME7" i="76"/>
  <c r="MF7" i="76"/>
  <c r="MG7" i="76"/>
  <c r="MH7" i="76"/>
  <c r="MI7" i="76"/>
  <c r="MJ7" i="76"/>
  <c r="MK7" i="76"/>
  <c r="ML7" i="76"/>
  <c r="MM7" i="76"/>
  <c r="MN7" i="76"/>
  <c r="MO7" i="76"/>
  <c r="MP7" i="76"/>
  <c r="MQ7" i="76"/>
  <c r="MR7" i="76"/>
  <c r="MS7" i="76"/>
  <c r="MT7" i="76"/>
  <c r="MU7" i="76"/>
  <c r="MV7" i="76"/>
  <c r="MW7" i="76"/>
  <c r="MX7" i="76"/>
  <c r="MY7" i="76"/>
  <c r="MZ7" i="76"/>
  <c r="NA7" i="76"/>
  <c r="NB7" i="76"/>
  <c r="NC7" i="76"/>
  <c r="ND7" i="76"/>
  <c r="NE7" i="76"/>
  <c r="NF7" i="76"/>
  <c r="NG7" i="76"/>
  <c r="NH7" i="76"/>
  <c r="NI7" i="76"/>
  <c r="A8" i="76"/>
  <c r="C8" i="76"/>
  <c r="D8" i="76"/>
  <c r="E8" i="76"/>
  <c r="F8" i="76"/>
  <c r="G8" i="76"/>
  <c r="H8" i="76"/>
  <c r="I8" i="76"/>
  <c r="J8" i="76"/>
  <c r="K8" i="76"/>
  <c r="L8" i="76"/>
  <c r="M8" i="76"/>
  <c r="N8" i="76"/>
  <c r="O8" i="76"/>
  <c r="P8" i="76"/>
  <c r="Q8" i="76"/>
  <c r="R8" i="76"/>
  <c r="S8" i="76"/>
  <c r="T8" i="76"/>
  <c r="U8" i="76"/>
  <c r="V8" i="76"/>
  <c r="W8" i="76"/>
  <c r="X8" i="76"/>
  <c r="Y8" i="76"/>
  <c r="Z8" i="76"/>
  <c r="AA8" i="76"/>
  <c r="AB8" i="76"/>
  <c r="AC8" i="76"/>
  <c r="AD8" i="76"/>
  <c r="AE8" i="76"/>
  <c r="AF8" i="76"/>
  <c r="AG8" i="76"/>
  <c r="AH8" i="76"/>
  <c r="AI8" i="76"/>
  <c r="AK8" i="76"/>
  <c r="AL8" i="76"/>
  <c r="AM8" i="76"/>
  <c r="AN8" i="76"/>
  <c r="AO8" i="76"/>
  <c r="AP8" i="76"/>
  <c r="AQ8" i="76"/>
  <c r="AR8" i="76"/>
  <c r="AS8" i="76"/>
  <c r="AT8" i="76"/>
  <c r="AU8" i="76"/>
  <c r="AV8" i="76"/>
  <c r="AW8" i="76"/>
  <c r="AX8" i="76"/>
  <c r="AY8" i="76"/>
  <c r="AZ8" i="76"/>
  <c r="BA8" i="76"/>
  <c r="BB8" i="76"/>
  <c r="BC8" i="76"/>
  <c r="BD8" i="76"/>
  <c r="BE8" i="76"/>
  <c r="BF8" i="76"/>
  <c r="BG8" i="76"/>
  <c r="BH8" i="76"/>
  <c r="BI8" i="76"/>
  <c r="BJ8" i="76"/>
  <c r="BK8" i="76"/>
  <c r="BL8" i="76"/>
  <c r="BM8" i="76"/>
  <c r="BN8" i="76"/>
  <c r="BO8" i="76"/>
  <c r="BP8" i="76"/>
  <c r="BQ8" i="76"/>
  <c r="BS8" i="76"/>
  <c r="BT8" i="76"/>
  <c r="BU8" i="76"/>
  <c r="BV8" i="76"/>
  <c r="BW8" i="76"/>
  <c r="BX8" i="76"/>
  <c r="BY8" i="76"/>
  <c r="BZ8" i="76"/>
  <c r="CA8" i="76"/>
  <c r="CB8" i="76"/>
  <c r="CC8" i="76"/>
  <c r="CD8" i="76"/>
  <c r="CE8" i="76"/>
  <c r="CF8" i="76"/>
  <c r="CG8" i="76"/>
  <c r="CH8" i="76"/>
  <c r="CI8" i="76"/>
  <c r="CJ8" i="76"/>
  <c r="CK8" i="76"/>
  <c r="CL8" i="76"/>
  <c r="CM8" i="76"/>
  <c r="CN8" i="76"/>
  <c r="CO8" i="76"/>
  <c r="CP8" i="76"/>
  <c r="CQ8" i="76"/>
  <c r="CR8" i="76"/>
  <c r="CS8" i="76"/>
  <c r="CT8" i="76"/>
  <c r="CU8" i="76"/>
  <c r="CV8" i="76"/>
  <c r="CW8" i="76"/>
  <c r="CX8" i="76"/>
  <c r="CY8" i="76"/>
  <c r="DA8" i="76"/>
  <c r="DB8" i="76"/>
  <c r="DC8" i="76"/>
  <c r="DD8" i="76"/>
  <c r="DE8" i="76"/>
  <c r="DF8" i="76"/>
  <c r="DG8" i="76"/>
  <c r="DH8" i="76"/>
  <c r="DI8" i="76"/>
  <c r="DJ8" i="76"/>
  <c r="DK8" i="76"/>
  <c r="DL8" i="76"/>
  <c r="DM8" i="76"/>
  <c r="DN8" i="76"/>
  <c r="DO8" i="76"/>
  <c r="DP8" i="76"/>
  <c r="DQ8" i="76"/>
  <c r="DR8" i="76"/>
  <c r="DS8" i="76"/>
  <c r="DT8" i="76"/>
  <c r="DU8" i="76"/>
  <c r="DV8" i="76"/>
  <c r="DW8" i="76"/>
  <c r="DX8" i="76"/>
  <c r="DY8" i="76"/>
  <c r="DZ8" i="76"/>
  <c r="EA8" i="76"/>
  <c r="EB8" i="76"/>
  <c r="EC8" i="76"/>
  <c r="ED8" i="76"/>
  <c r="EE8" i="76"/>
  <c r="EF8" i="76"/>
  <c r="EG8" i="76"/>
  <c r="EI8" i="76"/>
  <c r="EJ8" i="76"/>
  <c r="EK8" i="76"/>
  <c r="EL8" i="76"/>
  <c r="EM8" i="76"/>
  <c r="EN8" i="76"/>
  <c r="EO8" i="76"/>
  <c r="EP8" i="76"/>
  <c r="EQ8" i="76"/>
  <c r="ER8" i="76"/>
  <c r="ES8" i="76"/>
  <c r="ET8" i="76"/>
  <c r="EU8" i="76"/>
  <c r="EV8" i="76"/>
  <c r="EW8" i="76"/>
  <c r="EX8" i="76"/>
  <c r="EY8" i="76"/>
  <c r="EZ8" i="76"/>
  <c r="FA8" i="76"/>
  <c r="FB8" i="76"/>
  <c r="FC8" i="76"/>
  <c r="FD8" i="76"/>
  <c r="FE8" i="76"/>
  <c r="FF8" i="76"/>
  <c r="FG8" i="76"/>
  <c r="FH8" i="76"/>
  <c r="FI8" i="76"/>
  <c r="FJ8" i="76"/>
  <c r="FK8" i="76"/>
  <c r="FL8" i="76"/>
  <c r="FM8" i="76"/>
  <c r="FN8" i="76"/>
  <c r="FO8" i="76"/>
  <c r="FQ8" i="76"/>
  <c r="FR8" i="76"/>
  <c r="FS8" i="76"/>
  <c r="FT8" i="76"/>
  <c r="FU8" i="76"/>
  <c r="FV8" i="76"/>
  <c r="FW8" i="76"/>
  <c r="FX8" i="76"/>
  <c r="FY8" i="76"/>
  <c r="FZ8" i="76"/>
  <c r="GA8" i="76"/>
  <c r="GB8" i="76"/>
  <c r="GC8" i="76"/>
  <c r="GD8" i="76"/>
  <c r="GE8" i="76"/>
  <c r="GF8" i="76"/>
  <c r="GG8" i="76"/>
  <c r="GH8" i="76"/>
  <c r="GI8" i="76"/>
  <c r="GJ8" i="76"/>
  <c r="GK8" i="76"/>
  <c r="GL8" i="76"/>
  <c r="GM8" i="76"/>
  <c r="GN8" i="76"/>
  <c r="GO8" i="76"/>
  <c r="GP8" i="76"/>
  <c r="GQ8" i="76"/>
  <c r="GR8" i="76"/>
  <c r="GS8" i="76"/>
  <c r="GT8" i="76"/>
  <c r="GU8" i="76"/>
  <c r="GV8" i="76"/>
  <c r="GW8" i="76"/>
  <c r="GY8" i="76"/>
  <c r="GZ8" i="76"/>
  <c r="HA8" i="76"/>
  <c r="HB8" i="76"/>
  <c r="HC8" i="76"/>
  <c r="HD8" i="76"/>
  <c r="HE8" i="76"/>
  <c r="HF8" i="76"/>
  <c r="HG8" i="76"/>
  <c r="HH8" i="76"/>
  <c r="HI8" i="76"/>
  <c r="HJ8" i="76"/>
  <c r="HK8" i="76"/>
  <c r="HL8" i="76"/>
  <c r="HM8" i="76"/>
  <c r="HN8" i="76"/>
  <c r="HO8" i="76"/>
  <c r="HP8" i="76"/>
  <c r="HQ8" i="76"/>
  <c r="HR8" i="76"/>
  <c r="HS8" i="76"/>
  <c r="HT8" i="76"/>
  <c r="HU8" i="76"/>
  <c r="HV8" i="76"/>
  <c r="HW8" i="76"/>
  <c r="HX8" i="76"/>
  <c r="HY8" i="76"/>
  <c r="HZ8" i="76"/>
  <c r="IA8" i="76"/>
  <c r="IB8" i="76"/>
  <c r="IC8" i="76"/>
  <c r="ID8" i="76"/>
  <c r="IE8" i="76"/>
  <c r="IG8" i="76"/>
  <c r="IH8" i="76"/>
  <c r="II8" i="76"/>
  <c r="IJ8" i="76"/>
  <c r="IK8" i="76"/>
  <c r="IL8" i="76"/>
  <c r="IM8" i="76"/>
  <c r="IN8" i="76"/>
  <c r="IO8" i="76"/>
  <c r="IP8" i="76"/>
  <c r="IQ8" i="76"/>
  <c r="IR8" i="76"/>
  <c r="IS8" i="76"/>
  <c r="IT8" i="76"/>
  <c r="IU8" i="76"/>
  <c r="IV8" i="76"/>
  <c r="IW8" i="76"/>
  <c r="IX8" i="76"/>
  <c r="IY8" i="76"/>
  <c r="IZ8" i="76"/>
  <c r="JA8" i="76"/>
  <c r="JB8" i="76"/>
  <c r="JC8" i="76"/>
  <c r="JD8" i="76"/>
  <c r="JE8" i="76"/>
  <c r="JF8" i="76"/>
  <c r="JG8" i="76"/>
  <c r="JH8" i="76"/>
  <c r="JI8" i="76"/>
  <c r="JJ8" i="76"/>
  <c r="JK8" i="76"/>
  <c r="JL8" i="76"/>
  <c r="JM8" i="76"/>
  <c r="JO8" i="76"/>
  <c r="JP8" i="76"/>
  <c r="JQ8" i="76"/>
  <c r="JR8" i="76"/>
  <c r="JS8" i="76"/>
  <c r="JT8" i="76"/>
  <c r="JU8" i="76"/>
  <c r="JV8" i="76"/>
  <c r="JW8" i="76"/>
  <c r="JX8" i="76"/>
  <c r="JY8" i="76"/>
  <c r="JZ8" i="76"/>
  <c r="KA8" i="76"/>
  <c r="KB8" i="76"/>
  <c r="KC8" i="76"/>
  <c r="KD8" i="76"/>
  <c r="KE8" i="76"/>
  <c r="KF8" i="76"/>
  <c r="KG8" i="76"/>
  <c r="KH8" i="76"/>
  <c r="KI8" i="76"/>
  <c r="KJ8" i="76"/>
  <c r="KK8" i="76"/>
  <c r="KL8" i="76"/>
  <c r="KM8" i="76"/>
  <c r="KN8" i="76"/>
  <c r="KO8" i="76"/>
  <c r="KP8" i="76"/>
  <c r="KQ8" i="76"/>
  <c r="KR8" i="76"/>
  <c r="KS8" i="76"/>
  <c r="KT8" i="76"/>
  <c r="KU8" i="76"/>
  <c r="KW8" i="76"/>
  <c r="KX8" i="76"/>
  <c r="KY8" i="76"/>
  <c r="KZ8" i="76"/>
  <c r="LA8" i="76"/>
  <c r="LB8" i="76"/>
  <c r="LC8" i="76"/>
  <c r="LD8" i="76"/>
  <c r="LE8" i="76"/>
  <c r="LF8" i="76"/>
  <c r="LG8" i="76"/>
  <c r="LH8" i="76"/>
  <c r="LI8" i="76"/>
  <c r="LJ8" i="76"/>
  <c r="LK8" i="76"/>
  <c r="LL8" i="76"/>
  <c r="LM8" i="76"/>
  <c r="LN8" i="76"/>
  <c r="LO8" i="76"/>
  <c r="LP8" i="76"/>
  <c r="LQ8" i="76"/>
  <c r="LR8" i="76"/>
  <c r="LS8" i="76"/>
  <c r="LT8" i="76"/>
  <c r="LU8" i="76"/>
  <c r="LV8" i="76"/>
  <c r="LW8" i="76"/>
  <c r="LX8" i="76"/>
  <c r="LY8" i="76"/>
  <c r="LZ8" i="76"/>
  <c r="MA8" i="76"/>
  <c r="MB8" i="76"/>
  <c r="MC8" i="76"/>
  <c r="ME8" i="76"/>
  <c r="MF8" i="76"/>
  <c r="MG8" i="76"/>
  <c r="MH8" i="76"/>
  <c r="MI8" i="76"/>
  <c r="MJ8" i="76"/>
  <c r="MK8" i="76"/>
  <c r="ML8" i="76"/>
  <c r="MM8" i="76"/>
  <c r="MN8" i="76"/>
  <c r="MO8" i="76"/>
  <c r="MP8" i="76"/>
  <c r="MQ8" i="76"/>
  <c r="MR8" i="76"/>
  <c r="MS8" i="76"/>
  <c r="MT8" i="76"/>
  <c r="MU8" i="76"/>
  <c r="MV8" i="76"/>
  <c r="MW8" i="76"/>
  <c r="MX8" i="76"/>
  <c r="MY8" i="76"/>
  <c r="MZ8" i="76"/>
  <c r="NA8" i="76"/>
  <c r="NB8" i="76"/>
  <c r="NC8" i="76"/>
  <c r="ND8" i="76"/>
  <c r="NE8" i="76"/>
  <c r="NF8" i="76"/>
  <c r="NG8" i="76"/>
  <c r="NH8" i="76"/>
  <c r="NI8" i="76"/>
  <c r="NJ8" i="76"/>
  <c r="C9" i="76"/>
  <c r="D9" i="76"/>
  <c r="E9" i="76"/>
  <c r="F9" i="76"/>
  <c r="G9" i="76"/>
  <c r="H9" i="76"/>
  <c r="I9" i="76"/>
  <c r="J9" i="76"/>
  <c r="K9" i="76"/>
  <c r="L9" i="76"/>
  <c r="M9" i="76"/>
  <c r="N9" i="76"/>
  <c r="O9" i="76"/>
  <c r="P9" i="76"/>
  <c r="Q9" i="76"/>
  <c r="R9" i="76"/>
  <c r="S9" i="76"/>
  <c r="T9" i="76"/>
  <c r="U9" i="76"/>
  <c r="V9" i="76"/>
  <c r="W9" i="76"/>
  <c r="X9" i="76"/>
  <c r="Y9" i="76"/>
  <c r="Z9" i="76"/>
  <c r="AA9" i="76"/>
  <c r="AB9" i="76"/>
  <c r="AC9" i="76"/>
  <c r="AD9" i="76"/>
  <c r="AE9" i="76"/>
  <c r="AF9" i="76"/>
  <c r="AG9" i="76"/>
  <c r="AK9" i="76"/>
  <c r="AL9" i="76"/>
  <c r="AM9" i="76"/>
  <c r="AN9" i="76"/>
  <c r="AO9" i="76"/>
  <c r="AP9" i="76"/>
  <c r="AQ9" i="76"/>
  <c r="AR9" i="76"/>
  <c r="AS9" i="76"/>
  <c r="AT9" i="76"/>
  <c r="AU9" i="76"/>
  <c r="AV9" i="76"/>
  <c r="AW9" i="76"/>
  <c r="AX9" i="76"/>
  <c r="AY9" i="76"/>
  <c r="AZ9" i="76"/>
  <c r="BA9" i="76"/>
  <c r="BB9" i="76"/>
  <c r="BC9" i="76"/>
  <c r="BD9" i="76"/>
  <c r="BE9" i="76"/>
  <c r="BF9" i="76"/>
  <c r="BG9" i="76"/>
  <c r="BH9" i="76"/>
  <c r="BI9" i="76"/>
  <c r="BJ9" i="76"/>
  <c r="BK9" i="76"/>
  <c r="BL9" i="76"/>
  <c r="BM9" i="76"/>
  <c r="BN9" i="76"/>
  <c r="BO9" i="76"/>
  <c r="BS9" i="76"/>
  <c r="BT9" i="76"/>
  <c r="BU9" i="76"/>
  <c r="BV9" i="76"/>
  <c r="BW9" i="76"/>
  <c r="BX9" i="76"/>
  <c r="BY9" i="76"/>
  <c r="BZ9" i="76"/>
  <c r="CA9" i="76"/>
  <c r="CB9" i="76"/>
  <c r="CC9" i="76"/>
  <c r="CD9" i="76"/>
  <c r="CE9" i="76"/>
  <c r="CF9" i="76"/>
  <c r="CG9" i="76"/>
  <c r="CH9" i="76"/>
  <c r="CI9" i="76"/>
  <c r="CJ9" i="76"/>
  <c r="CK9" i="76"/>
  <c r="CL9" i="76"/>
  <c r="CM9" i="76"/>
  <c r="CN9" i="76"/>
  <c r="CO9" i="76"/>
  <c r="CP9" i="76"/>
  <c r="CQ9" i="76"/>
  <c r="CR9" i="76"/>
  <c r="CS9" i="76"/>
  <c r="CT9" i="76"/>
  <c r="CU9" i="76"/>
  <c r="CV9" i="76"/>
  <c r="CW9" i="76"/>
  <c r="DA9" i="76"/>
  <c r="DB9" i="76"/>
  <c r="DC9" i="76"/>
  <c r="DD9" i="76"/>
  <c r="DE9" i="76"/>
  <c r="DF9" i="76"/>
  <c r="DG9" i="76"/>
  <c r="DH9" i="76"/>
  <c r="DI9" i="76"/>
  <c r="DJ9" i="76"/>
  <c r="DK9" i="76"/>
  <c r="DL9" i="76"/>
  <c r="DM9" i="76"/>
  <c r="DN9" i="76"/>
  <c r="DO9" i="76"/>
  <c r="DP9" i="76"/>
  <c r="DQ9" i="76"/>
  <c r="DR9" i="76"/>
  <c r="DS9" i="76"/>
  <c r="DT9" i="76"/>
  <c r="DU9" i="76"/>
  <c r="DV9" i="76"/>
  <c r="DW9" i="76"/>
  <c r="DX9" i="76"/>
  <c r="DY9" i="76"/>
  <c r="DZ9" i="76"/>
  <c r="EA9" i="76"/>
  <c r="EB9" i="76"/>
  <c r="EC9" i="76"/>
  <c r="ED9" i="76"/>
  <c r="EE9" i="76"/>
  <c r="EI9" i="76"/>
  <c r="EJ9" i="76"/>
  <c r="EK9" i="76"/>
  <c r="EL9" i="76"/>
  <c r="EM9" i="76"/>
  <c r="EN9" i="76"/>
  <c r="EO9" i="76"/>
  <c r="EP9" i="76"/>
  <c r="EQ9" i="76"/>
  <c r="ER9" i="76"/>
  <c r="ES9" i="76"/>
  <c r="ET9" i="76"/>
  <c r="EU9" i="76"/>
  <c r="EV9" i="76"/>
  <c r="EW9" i="76"/>
  <c r="EX9" i="76"/>
  <c r="EY9" i="76"/>
  <c r="EZ9" i="76"/>
  <c r="FA9" i="76"/>
  <c r="FB9" i="76"/>
  <c r="FC9" i="76"/>
  <c r="FD9" i="76"/>
  <c r="FE9" i="76"/>
  <c r="FF9" i="76"/>
  <c r="FG9" i="76"/>
  <c r="FH9" i="76"/>
  <c r="FI9" i="76"/>
  <c r="FJ9" i="76"/>
  <c r="FK9" i="76"/>
  <c r="FL9" i="76"/>
  <c r="FM9" i="76"/>
  <c r="FQ9" i="76"/>
  <c r="FR9" i="76"/>
  <c r="FS9" i="76"/>
  <c r="FT9" i="76"/>
  <c r="FU9" i="76"/>
  <c r="FV9" i="76"/>
  <c r="FW9" i="76"/>
  <c r="FX9" i="76"/>
  <c r="FY9" i="76"/>
  <c r="FZ9" i="76"/>
  <c r="GA9" i="76"/>
  <c r="GB9" i="76"/>
  <c r="GC9" i="76"/>
  <c r="GD9" i="76"/>
  <c r="GE9" i="76"/>
  <c r="GF9" i="76"/>
  <c r="GG9" i="76"/>
  <c r="GH9" i="76"/>
  <c r="GI9" i="76"/>
  <c r="GJ9" i="76"/>
  <c r="GK9" i="76"/>
  <c r="GL9" i="76"/>
  <c r="GM9" i="76"/>
  <c r="GN9" i="76"/>
  <c r="GO9" i="76"/>
  <c r="GP9" i="76"/>
  <c r="GQ9" i="76"/>
  <c r="GR9" i="76"/>
  <c r="GS9" i="76"/>
  <c r="GT9" i="76"/>
  <c r="GU9" i="76"/>
  <c r="GY9" i="76"/>
  <c r="GZ9" i="76"/>
  <c r="HA9" i="76"/>
  <c r="HB9" i="76"/>
  <c r="HC9" i="76"/>
  <c r="HD9" i="76"/>
  <c r="HE9" i="76"/>
  <c r="HF9" i="76"/>
  <c r="HG9" i="76"/>
  <c r="HH9" i="76"/>
  <c r="HI9" i="76"/>
  <c r="HJ9" i="76"/>
  <c r="HK9" i="76"/>
  <c r="HL9" i="76"/>
  <c r="HM9" i="76"/>
  <c r="HN9" i="76"/>
  <c r="HO9" i="76"/>
  <c r="HP9" i="76"/>
  <c r="HQ9" i="76"/>
  <c r="HR9" i="76"/>
  <c r="HS9" i="76"/>
  <c r="HT9" i="76"/>
  <c r="HU9" i="76"/>
  <c r="HV9" i="76"/>
  <c r="HW9" i="76"/>
  <c r="HX9" i="76"/>
  <c r="HY9" i="76"/>
  <c r="HZ9" i="76"/>
  <c r="IA9" i="76"/>
  <c r="IB9" i="76"/>
  <c r="IC9" i="76"/>
  <c r="IG9" i="76"/>
  <c r="IH9" i="76"/>
  <c r="II9" i="76"/>
  <c r="IJ9" i="76"/>
  <c r="IK9" i="76"/>
  <c r="IL9" i="76"/>
  <c r="IM9" i="76"/>
  <c r="IN9" i="76"/>
  <c r="IO9" i="76"/>
  <c r="IP9" i="76"/>
  <c r="IQ9" i="76"/>
  <c r="IR9" i="76"/>
  <c r="IS9" i="76"/>
  <c r="IT9" i="76"/>
  <c r="IU9" i="76"/>
  <c r="IV9" i="76"/>
  <c r="IW9" i="76"/>
  <c r="IX9" i="76"/>
  <c r="IY9" i="76"/>
  <c r="IZ9" i="76"/>
  <c r="JA9" i="76"/>
  <c r="JB9" i="76"/>
  <c r="JC9" i="76"/>
  <c r="JD9" i="76"/>
  <c r="JE9" i="76"/>
  <c r="JF9" i="76"/>
  <c r="JG9" i="76"/>
  <c r="JH9" i="76"/>
  <c r="JI9" i="76"/>
  <c r="JJ9" i="76"/>
  <c r="JK9" i="76"/>
  <c r="JO9" i="76"/>
  <c r="JP9" i="76"/>
  <c r="JQ9" i="76"/>
  <c r="JR9" i="76"/>
  <c r="JS9" i="76"/>
  <c r="JT9" i="76"/>
  <c r="JU9" i="76"/>
  <c r="JV9" i="76"/>
  <c r="JW9" i="76"/>
  <c r="JX9" i="76"/>
  <c r="JY9" i="76"/>
  <c r="JZ9" i="76"/>
  <c r="KA9" i="76"/>
  <c r="KB9" i="76"/>
  <c r="KC9" i="76"/>
  <c r="KD9" i="76"/>
  <c r="KE9" i="76"/>
  <c r="KF9" i="76"/>
  <c r="KG9" i="76"/>
  <c r="KH9" i="76"/>
  <c r="KI9" i="76"/>
  <c r="KJ9" i="76"/>
  <c r="KK9" i="76"/>
  <c r="KL9" i="76"/>
  <c r="KM9" i="76"/>
  <c r="KN9" i="76"/>
  <c r="KO9" i="76"/>
  <c r="KP9" i="76"/>
  <c r="KQ9" i="76"/>
  <c r="KR9" i="76"/>
  <c r="KS9" i="76"/>
  <c r="KW9" i="76"/>
  <c r="KX9" i="76"/>
  <c r="KY9" i="76"/>
  <c r="KZ9" i="76"/>
  <c r="LA9" i="76"/>
  <c r="LB9" i="76"/>
  <c r="LC9" i="76"/>
  <c r="LD9" i="76"/>
  <c r="LE9" i="76"/>
  <c r="LF9" i="76"/>
  <c r="LG9" i="76"/>
  <c r="LH9" i="76"/>
  <c r="LI9" i="76"/>
  <c r="LJ9" i="76"/>
  <c r="LK9" i="76"/>
  <c r="LL9" i="76"/>
  <c r="LM9" i="76"/>
  <c r="LN9" i="76"/>
  <c r="LO9" i="76"/>
  <c r="LP9" i="76"/>
  <c r="LQ9" i="76"/>
  <c r="LR9" i="76"/>
  <c r="LS9" i="76"/>
  <c r="LT9" i="76"/>
  <c r="LU9" i="76"/>
  <c r="LV9" i="76"/>
  <c r="LW9" i="76"/>
  <c r="LX9" i="76"/>
  <c r="LY9" i="76"/>
  <c r="LZ9" i="76"/>
  <c r="MA9" i="76"/>
  <c r="ME9" i="76"/>
  <c r="MF9" i="76"/>
  <c r="MG9" i="76"/>
  <c r="MH9" i="76"/>
  <c r="MI9" i="76"/>
  <c r="MJ9" i="76"/>
  <c r="MK9" i="76"/>
  <c r="ML9" i="76"/>
  <c r="MM9" i="76"/>
  <c r="MN9" i="76"/>
  <c r="MO9" i="76"/>
  <c r="MP9" i="76"/>
  <c r="MQ9" i="76"/>
  <c r="MR9" i="76"/>
  <c r="MS9" i="76"/>
  <c r="MT9" i="76"/>
  <c r="MU9" i="76"/>
  <c r="MV9" i="76"/>
  <c r="MW9" i="76"/>
  <c r="MX9" i="76"/>
  <c r="MY9" i="76"/>
  <c r="MZ9" i="76"/>
  <c r="NA9" i="76"/>
  <c r="NB9" i="76"/>
  <c r="NC9" i="76"/>
  <c r="ND9" i="76"/>
  <c r="NE9" i="76"/>
  <c r="NF9" i="76"/>
  <c r="NG9" i="76"/>
  <c r="NH9" i="76"/>
  <c r="NI9" i="76"/>
  <c r="C10" i="76"/>
  <c r="D10" i="76"/>
  <c r="E10" i="76"/>
  <c r="F10" i="76"/>
  <c r="G10" i="76"/>
  <c r="H10" i="76"/>
  <c r="I10" i="76"/>
  <c r="J10" i="76"/>
  <c r="K10" i="76"/>
  <c r="L10" i="76"/>
  <c r="M10" i="76"/>
  <c r="N10" i="76"/>
  <c r="O10" i="76"/>
  <c r="P10" i="76"/>
  <c r="Q10" i="76"/>
  <c r="R10" i="76"/>
  <c r="S10" i="76"/>
  <c r="T10" i="76"/>
  <c r="U10" i="76"/>
  <c r="V10" i="76"/>
  <c r="W10" i="76"/>
  <c r="X10" i="76"/>
  <c r="Y10" i="76"/>
  <c r="Z10" i="76"/>
  <c r="AA10" i="76"/>
  <c r="AB10" i="76"/>
  <c r="AC10" i="76"/>
  <c r="AD10" i="76"/>
  <c r="AE10" i="76"/>
  <c r="AF10" i="76"/>
  <c r="AG10" i="76"/>
  <c r="AK10" i="76"/>
  <c r="AL10" i="76"/>
  <c r="AM10" i="76"/>
  <c r="AN10" i="76"/>
  <c r="AO10" i="76"/>
  <c r="AP10" i="76"/>
  <c r="AQ10" i="76"/>
  <c r="AR10" i="76"/>
  <c r="AS10" i="76"/>
  <c r="AT10" i="76"/>
  <c r="AU10" i="76"/>
  <c r="AV10" i="76"/>
  <c r="AW10" i="76"/>
  <c r="AX10" i="76"/>
  <c r="AY10" i="76"/>
  <c r="AZ10" i="76"/>
  <c r="BA10" i="76"/>
  <c r="BB10" i="76"/>
  <c r="BC10" i="76"/>
  <c r="BD10" i="76"/>
  <c r="BE10" i="76"/>
  <c r="BF10" i="76"/>
  <c r="BG10" i="76"/>
  <c r="BH10" i="76"/>
  <c r="BI10" i="76"/>
  <c r="BJ10" i="76"/>
  <c r="BK10" i="76"/>
  <c r="BL10" i="76"/>
  <c r="BM10" i="76"/>
  <c r="BN10" i="76"/>
  <c r="BO10" i="76"/>
  <c r="BS10" i="76"/>
  <c r="BT10" i="76"/>
  <c r="BU10" i="76"/>
  <c r="BV10" i="76"/>
  <c r="BW10" i="76"/>
  <c r="BX10" i="76"/>
  <c r="BY10" i="76"/>
  <c r="BZ10" i="76"/>
  <c r="CA10" i="76"/>
  <c r="CB10" i="76"/>
  <c r="CC10" i="76"/>
  <c r="CD10" i="76"/>
  <c r="CE10" i="76"/>
  <c r="CF10" i="76"/>
  <c r="CG10" i="76"/>
  <c r="CH10" i="76"/>
  <c r="CI10" i="76"/>
  <c r="CJ10" i="76"/>
  <c r="CK10" i="76"/>
  <c r="CL10" i="76"/>
  <c r="CM10" i="76"/>
  <c r="CN10" i="76"/>
  <c r="CO10" i="76"/>
  <c r="CP10" i="76"/>
  <c r="CQ10" i="76"/>
  <c r="CR10" i="76"/>
  <c r="CS10" i="76"/>
  <c r="CT10" i="76"/>
  <c r="CU10" i="76"/>
  <c r="CV10" i="76"/>
  <c r="CW10" i="76"/>
  <c r="DA10" i="76"/>
  <c r="DB10" i="76"/>
  <c r="DC10" i="76"/>
  <c r="DD10" i="76"/>
  <c r="DE10" i="76"/>
  <c r="DF10" i="76"/>
  <c r="DG10" i="76"/>
  <c r="DH10" i="76"/>
  <c r="DI10" i="76"/>
  <c r="DJ10" i="76"/>
  <c r="DK10" i="76"/>
  <c r="DL10" i="76"/>
  <c r="DM10" i="76"/>
  <c r="DN10" i="76"/>
  <c r="DO10" i="76"/>
  <c r="DP10" i="76"/>
  <c r="DQ10" i="76"/>
  <c r="DR10" i="76"/>
  <c r="DS10" i="76"/>
  <c r="DT10" i="76"/>
  <c r="DU10" i="76"/>
  <c r="DV10" i="76"/>
  <c r="DW10" i="76"/>
  <c r="DX10" i="76"/>
  <c r="DY10" i="76"/>
  <c r="DZ10" i="76"/>
  <c r="EA10" i="76"/>
  <c r="EB10" i="76"/>
  <c r="EC10" i="76"/>
  <c r="ED10" i="76"/>
  <c r="EE10" i="76"/>
  <c r="EI10" i="76"/>
  <c r="EJ10" i="76"/>
  <c r="EK10" i="76"/>
  <c r="EL10" i="76"/>
  <c r="EM10" i="76"/>
  <c r="EN10" i="76"/>
  <c r="EO10" i="76"/>
  <c r="EP10" i="76"/>
  <c r="EQ10" i="76"/>
  <c r="ER10" i="76"/>
  <c r="ES10" i="76"/>
  <c r="ET10" i="76"/>
  <c r="EU10" i="76"/>
  <c r="EV10" i="76"/>
  <c r="EW10" i="76"/>
  <c r="EX10" i="76"/>
  <c r="EY10" i="76"/>
  <c r="EZ10" i="76"/>
  <c r="FA10" i="76"/>
  <c r="FB10" i="76"/>
  <c r="FC10" i="76"/>
  <c r="FD10" i="76"/>
  <c r="FE10" i="76"/>
  <c r="FF10" i="76"/>
  <c r="FG10" i="76"/>
  <c r="FH10" i="76"/>
  <c r="FI10" i="76"/>
  <c r="FJ10" i="76"/>
  <c r="FK10" i="76"/>
  <c r="FL10" i="76"/>
  <c r="FM10" i="76"/>
  <c r="FQ10" i="76"/>
  <c r="FR10" i="76"/>
  <c r="FS10" i="76"/>
  <c r="FT10" i="76"/>
  <c r="FU10" i="76"/>
  <c r="FV10" i="76"/>
  <c r="FW10" i="76"/>
  <c r="FX10" i="76"/>
  <c r="FY10" i="76"/>
  <c r="FZ10" i="76"/>
  <c r="GA10" i="76"/>
  <c r="GB10" i="76"/>
  <c r="GC10" i="76"/>
  <c r="GD10" i="76"/>
  <c r="GE10" i="76"/>
  <c r="GF10" i="76"/>
  <c r="GG10" i="76"/>
  <c r="GH10" i="76"/>
  <c r="GI10" i="76"/>
  <c r="GJ10" i="76"/>
  <c r="GK10" i="76"/>
  <c r="GL10" i="76"/>
  <c r="GM10" i="76"/>
  <c r="GN10" i="76"/>
  <c r="GO10" i="76"/>
  <c r="GP10" i="76"/>
  <c r="GQ10" i="76"/>
  <c r="GR10" i="76"/>
  <c r="GS10" i="76"/>
  <c r="GT10" i="76"/>
  <c r="GU10" i="76"/>
  <c r="GY10" i="76"/>
  <c r="GZ10" i="76"/>
  <c r="HA10" i="76"/>
  <c r="HB10" i="76"/>
  <c r="HC10" i="76"/>
  <c r="HD10" i="76"/>
  <c r="HE10" i="76"/>
  <c r="HF10" i="76"/>
  <c r="HG10" i="76"/>
  <c r="HH10" i="76"/>
  <c r="HI10" i="76"/>
  <c r="HJ10" i="76"/>
  <c r="HK10" i="76"/>
  <c r="HL10" i="76"/>
  <c r="HM10" i="76"/>
  <c r="HN10" i="76"/>
  <c r="HO10" i="76"/>
  <c r="HP10" i="76"/>
  <c r="HQ10" i="76"/>
  <c r="HR10" i="76"/>
  <c r="HS10" i="76"/>
  <c r="HT10" i="76"/>
  <c r="HU10" i="76"/>
  <c r="HV10" i="76"/>
  <c r="HW10" i="76"/>
  <c r="HX10" i="76"/>
  <c r="HY10" i="76"/>
  <c r="HZ10" i="76"/>
  <c r="IA10" i="76"/>
  <c r="IB10" i="76"/>
  <c r="IC10" i="76"/>
  <c r="IG10" i="76"/>
  <c r="IH10" i="76"/>
  <c r="II10" i="76"/>
  <c r="IJ10" i="76"/>
  <c r="IK10" i="76"/>
  <c r="IL10" i="76"/>
  <c r="IM10" i="76"/>
  <c r="IN10" i="76"/>
  <c r="IO10" i="76"/>
  <c r="IP10" i="76"/>
  <c r="IQ10" i="76"/>
  <c r="IR10" i="76"/>
  <c r="IS10" i="76"/>
  <c r="IT10" i="76"/>
  <c r="IU10" i="76"/>
  <c r="IV10" i="76"/>
  <c r="IW10" i="76"/>
  <c r="IX10" i="76"/>
  <c r="IY10" i="76"/>
  <c r="IZ10" i="76"/>
  <c r="JA10" i="76"/>
  <c r="JB10" i="76"/>
  <c r="JC10" i="76"/>
  <c r="JD10" i="76"/>
  <c r="JE10" i="76"/>
  <c r="JF10" i="76"/>
  <c r="JG10" i="76"/>
  <c r="JH10" i="76"/>
  <c r="JI10" i="76"/>
  <c r="JJ10" i="76"/>
  <c r="JK10" i="76"/>
  <c r="JO10" i="76"/>
  <c r="JP10" i="76"/>
  <c r="JQ10" i="76"/>
  <c r="JR10" i="76"/>
  <c r="JS10" i="76"/>
  <c r="JT10" i="76"/>
  <c r="JU10" i="76"/>
  <c r="JV10" i="76"/>
  <c r="JW10" i="76"/>
  <c r="JX10" i="76"/>
  <c r="JY10" i="76"/>
  <c r="JZ10" i="76"/>
  <c r="KA10" i="76"/>
  <c r="KB10" i="76"/>
  <c r="KC10" i="76"/>
  <c r="KD10" i="76"/>
  <c r="KE10" i="76"/>
  <c r="KF10" i="76"/>
  <c r="KG10" i="76"/>
  <c r="KH10" i="76"/>
  <c r="KI10" i="76"/>
  <c r="KJ10" i="76"/>
  <c r="KK10" i="76"/>
  <c r="KL10" i="76"/>
  <c r="KM10" i="76"/>
  <c r="KN10" i="76"/>
  <c r="KO10" i="76"/>
  <c r="KP10" i="76"/>
  <c r="KQ10" i="76"/>
  <c r="KR10" i="76"/>
  <c r="KS10" i="76"/>
  <c r="KW10" i="76"/>
  <c r="KX10" i="76"/>
  <c r="KY10" i="76"/>
  <c r="KZ10" i="76"/>
  <c r="LA10" i="76"/>
  <c r="LB10" i="76"/>
  <c r="LC10" i="76"/>
  <c r="LD10" i="76"/>
  <c r="LE10" i="76"/>
  <c r="LF10" i="76"/>
  <c r="LG10" i="76"/>
  <c r="LH10" i="76"/>
  <c r="LI10" i="76"/>
  <c r="LJ10" i="76"/>
  <c r="LK10" i="76"/>
  <c r="LL10" i="76"/>
  <c r="LM10" i="76"/>
  <c r="LN10" i="76"/>
  <c r="LO10" i="76"/>
  <c r="LP10" i="76"/>
  <c r="LQ10" i="76"/>
  <c r="LR10" i="76"/>
  <c r="LS10" i="76"/>
  <c r="LT10" i="76"/>
  <c r="LU10" i="76"/>
  <c r="LV10" i="76"/>
  <c r="LW10" i="76"/>
  <c r="LX10" i="76"/>
  <c r="LY10" i="76"/>
  <c r="LZ10" i="76"/>
  <c r="MA10" i="76"/>
  <c r="ME10" i="76"/>
  <c r="MF10" i="76"/>
  <c r="MG10" i="76"/>
  <c r="MH10" i="76"/>
  <c r="MI10" i="76"/>
  <c r="MJ10" i="76"/>
  <c r="MK10" i="76"/>
  <c r="ML10" i="76"/>
  <c r="MM10" i="76"/>
  <c r="MN10" i="76"/>
  <c r="MO10" i="76"/>
  <c r="MP10" i="76"/>
  <c r="MQ10" i="76"/>
  <c r="MR10" i="76"/>
  <c r="MS10" i="76"/>
  <c r="MT10" i="76"/>
  <c r="MU10" i="76"/>
  <c r="MV10" i="76"/>
  <c r="MW10" i="76"/>
  <c r="MX10" i="76"/>
  <c r="MY10" i="76"/>
  <c r="MZ10" i="76"/>
  <c r="NA10" i="76"/>
  <c r="NB10" i="76"/>
  <c r="NC10" i="76"/>
  <c r="ND10" i="76"/>
  <c r="NE10" i="76"/>
  <c r="NF10" i="76"/>
  <c r="NG10" i="76"/>
  <c r="NH10" i="76"/>
  <c r="NI10" i="76"/>
  <c r="C11" i="76"/>
  <c r="D11" i="76"/>
  <c r="E11" i="76"/>
  <c r="F11" i="76"/>
  <c r="G11" i="76"/>
  <c r="H11" i="76"/>
  <c r="I11" i="76"/>
  <c r="J11" i="76"/>
  <c r="K11" i="76"/>
  <c r="L11" i="76"/>
  <c r="M11" i="76"/>
  <c r="N11" i="76"/>
  <c r="O11" i="76"/>
  <c r="P11" i="76"/>
  <c r="Q11" i="76"/>
  <c r="R11" i="76"/>
  <c r="S11" i="76"/>
  <c r="T11" i="76"/>
  <c r="U11" i="76"/>
  <c r="V11" i="76"/>
  <c r="W11" i="76"/>
  <c r="X11" i="76"/>
  <c r="Y11" i="76"/>
  <c r="Z11" i="76"/>
  <c r="AA11" i="76"/>
  <c r="AB11" i="76"/>
  <c r="AC11" i="76"/>
  <c r="AD11" i="76"/>
  <c r="AE11" i="76"/>
  <c r="AF11" i="76"/>
  <c r="AG11" i="76"/>
  <c r="AK11" i="76"/>
  <c r="AL11" i="76"/>
  <c r="AM11" i="76"/>
  <c r="AN11" i="76"/>
  <c r="AO11" i="76"/>
  <c r="AP11" i="76"/>
  <c r="AQ11" i="76"/>
  <c r="AR11" i="76"/>
  <c r="AS11" i="76"/>
  <c r="AT11" i="76"/>
  <c r="AU11" i="76"/>
  <c r="AV11" i="76"/>
  <c r="AW11" i="76"/>
  <c r="AX11" i="76"/>
  <c r="AY11" i="76"/>
  <c r="AZ11" i="76"/>
  <c r="BA11" i="76"/>
  <c r="BB11" i="76"/>
  <c r="BC11" i="76"/>
  <c r="BD11" i="76"/>
  <c r="BE11" i="76"/>
  <c r="BF11" i="76"/>
  <c r="BG11" i="76"/>
  <c r="BH11" i="76"/>
  <c r="BI11" i="76"/>
  <c r="BJ11" i="76"/>
  <c r="BK11" i="76"/>
  <c r="BL11" i="76"/>
  <c r="BM11" i="76"/>
  <c r="BN11" i="76"/>
  <c r="BO11" i="76"/>
  <c r="BS11" i="76"/>
  <c r="BT11" i="76"/>
  <c r="BU11" i="76"/>
  <c r="BV11" i="76"/>
  <c r="BW11" i="76"/>
  <c r="BX11" i="76"/>
  <c r="BY11" i="76"/>
  <c r="BZ11" i="76"/>
  <c r="CA11" i="76"/>
  <c r="CB11" i="76"/>
  <c r="CC11" i="76"/>
  <c r="CD11" i="76"/>
  <c r="CE11" i="76"/>
  <c r="CF11" i="76"/>
  <c r="CG11" i="76"/>
  <c r="CH11" i="76"/>
  <c r="CI11" i="76"/>
  <c r="CJ11" i="76"/>
  <c r="CK11" i="76"/>
  <c r="CL11" i="76"/>
  <c r="CM11" i="76"/>
  <c r="CN11" i="76"/>
  <c r="CO11" i="76"/>
  <c r="CP11" i="76"/>
  <c r="CQ11" i="76"/>
  <c r="CR11" i="76"/>
  <c r="CS11" i="76"/>
  <c r="CT11" i="76"/>
  <c r="CU11" i="76"/>
  <c r="CV11" i="76"/>
  <c r="CW11" i="76"/>
  <c r="DA11" i="76"/>
  <c r="DB11" i="76"/>
  <c r="DC11" i="76"/>
  <c r="DD11" i="76"/>
  <c r="DE11" i="76"/>
  <c r="DF11" i="76"/>
  <c r="DG11" i="76"/>
  <c r="DH11" i="76"/>
  <c r="DI11" i="76"/>
  <c r="DJ11" i="76"/>
  <c r="DK11" i="76"/>
  <c r="DL11" i="76"/>
  <c r="DM11" i="76"/>
  <c r="DN11" i="76"/>
  <c r="DO11" i="76"/>
  <c r="DP11" i="76"/>
  <c r="DQ11" i="76"/>
  <c r="DR11" i="76"/>
  <c r="DS11" i="76"/>
  <c r="DT11" i="76"/>
  <c r="DU11" i="76"/>
  <c r="DV11" i="76"/>
  <c r="DW11" i="76"/>
  <c r="DX11" i="76"/>
  <c r="DY11" i="76"/>
  <c r="DZ11" i="76"/>
  <c r="EA11" i="76"/>
  <c r="EB11" i="76"/>
  <c r="EC11" i="76"/>
  <c r="ED11" i="76"/>
  <c r="EE11" i="76"/>
  <c r="EI11" i="76"/>
  <c r="EJ11" i="76"/>
  <c r="EK11" i="76"/>
  <c r="EL11" i="76"/>
  <c r="EM11" i="76"/>
  <c r="EN11" i="76"/>
  <c r="EO11" i="76"/>
  <c r="EP11" i="76"/>
  <c r="EQ11" i="76"/>
  <c r="ER11" i="76"/>
  <c r="ES11" i="76"/>
  <c r="ET11" i="76"/>
  <c r="EU11" i="76"/>
  <c r="EV11" i="76"/>
  <c r="EW11" i="76"/>
  <c r="EX11" i="76"/>
  <c r="EY11" i="76"/>
  <c r="EZ11" i="76"/>
  <c r="FA11" i="76"/>
  <c r="FB11" i="76"/>
  <c r="FC11" i="76"/>
  <c r="FD11" i="76"/>
  <c r="FE11" i="76"/>
  <c r="FF11" i="76"/>
  <c r="FG11" i="76"/>
  <c r="FH11" i="76"/>
  <c r="FI11" i="76"/>
  <c r="FJ11" i="76"/>
  <c r="FK11" i="76"/>
  <c r="FL11" i="76"/>
  <c r="FM11" i="76"/>
  <c r="FQ11" i="76"/>
  <c r="FR11" i="76"/>
  <c r="FS11" i="76"/>
  <c r="FT11" i="76"/>
  <c r="FU11" i="76"/>
  <c r="FV11" i="76"/>
  <c r="FW11" i="76"/>
  <c r="FX11" i="76"/>
  <c r="FY11" i="76"/>
  <c r="FZ11" i="76"/>
  <c r="GA11" i="76"/>
  <c r="GB11" i="76"/>
  <c r="GC11" i="76"/>
  <c r="GD11" i="76"/>
  <c r="GE11" i="76"/>
  <c r="GF11" i="76"/>
  <c r="GG11" i="76"/>
  <c r="GH11" i="76"/>
  <c r="GI11" i="76"/>
  <c r="GJ11" i="76"/>
  <c r="GK11" i="76"/>
  <c r="GL11" i="76"/>
  <c r="GM11" i="76"/>
  <c r="GN11" i="76"/>
  <c r="GO11" i="76"/>
  <c r="GP11" i="76"/>
  <c r="GQ11" i="76"/>
  <c r="GR11" i="76"/>
  <c r="GS11" i="76"/>
  <c r="GT11" i="76"/>
  <c r="GU11" i="76"/>
  <c r="GY11" i="76"/>
  <c r="GZ11" i="76"/>
  <c r="HA11" i="76"/>
  <c r="HB11" i="76"/>
  <c r="HC11" i="76"/>
  <c r="HD11" i="76"/>
  <c r="HE11" i="76"/>
  <c r="HF11" i="76"/>
  <c r="HG11" i="76"/>
  <c r="HH11" i="76"/>
  <c r="HI11" i="76"/>
  <c r="HJ11" i="76"/>
  <c r="HK11" i="76"/>
  <c r="HL11" i="76"/>
  <c r="HM11" i="76"/>
  <c r="HN11" i="76"/>
  <c r="HO11" i="76"/>
  <c r="HP11" i="76"/>
  <c r="HQ11" i="76"/>
  <c r="HR11" i="76"/>
  <c r="HS11" i="76"/>
  <c r="HT11" i="76"/>
  <c r="HU11" i="76"/>
  <c r="HV11" i="76"/>
  <c r="HW11" i="76"/>
  <c r="HX11" i="76"/>
  <c r="HY11" i="76"/>
  <c r="HZ11" i="76"/>
  <c r="IA11" i="76"/>
  <c r="IB11" i="76"/>
  <c r="IC11" i="76"/>
  <c r="IG11" i="76"/>
  <c r="IH11" i="76"/>
  <c r="II11" i="76"/>
  <c r="IJ11" i="76"/>
  <c r="IK11" i="76"/>
  <c r="IL11" i="76"/>
  <c r="IM11" i="76"/>
  <c r="IN11" i="76"/>
  <c r="IO11" i="76"/>
  <c r="IP11" i="76"/>
  <c r="IQ11" i="76"/>
  <c r="IR11" i="76"/>
  <c r="IS11" i="76"/>
  <c r="IT11" i="76"/>
  <c r="IU11" i="76"/>
  <c r="IV11" i="76"/>
  <c r="IW11" i="76"/>
  <c r="IX11" i="76"/>
  <c r="IY11" i="76"/>
  <c r="IZ11" i="76"/>
  <c r="JA11" i="76"/>
  <c r="JB11" i="76"/>
  <c r="JC11" i="76"/>
  <c r="JD11" i="76"/>
  <c r="JE11" i="76"/>
  <c r="JF11" i="76"/>
  <c r="JG11" i="76"/>
  <c r="JH11" i="76"/>
  <c r="JI11" i="76"/>
  <c r="JJ11" i="76"/>
  <c r="JK11" i="76"/>
  <c r="JO11" i="76"/>
  <c r="JP11" i="76"/>
  <c r="JQ11" i="76"/>
  <c r="JR11" i="76"/>
  <c r="JS11" i="76"/>
  <c r="JT11" i="76"/>
  <c r="JU11" i="76"/>
  <c r="JV11" i="76"/>
  <c r="JW11" i="76"/>
  <c r="JX11" i="76"/>
  <c r="JY11" i="76"/>
  <c r="JZ11" i="76"/>
  <c r="KA11" i="76"/>
  <c r="KB11" i="76"/>
  <c r="KC11" i="76"/>
  <c r="KD11" i="76"/>
  <c r="KE11" i="76"/>
  <c r="KF11" i="76"/>
  <c r="KG11" i="76"/>
  <c r="KH11" i="76"/>
  <c r="KI11" i="76"/>
  <c r="KJ11" i="76"/>
  <c r="KK11" i="76"/>
  <c r="KL11" i="76"/>
  <c r="KM11" i="76"/>
  <c r="KN11" i="76"/>
  <c r="KO11" i="76"/>
  <c r="KP11" i="76"/>
  <c r="KQ11" i="76"/>
  <c r="KR11" i="76"/>
  <c r="KS11" i="76"/>
  <c r="KW11" i="76"/>
  <c r="KX11" i="76"/>
  <c r="KY11" i="76"/>
  <c r="KZ11" i="76"/>
  <c r="LA11" i="76"/>
  <c r="LB11" i="76"/>
  <c r="LC11" i="76"/>
  <c r="LD11" i="76"/>
  <c r="LE11" i="76"/>
  <c r="LF11" i="76"/>
  <c r="LG11" i="76"/>
  <c r="LH11" i="76"/>
  <c r="LI11" i="76"/>
  <c r="LJ11" i="76"/>
  <c r="LK11" i="76"/>
  <c r="LL11" i="76"/>
  <c r="LM11" i="76"/>
  <c r="LN11" i="76"/>
  <c r="LO11" i="76"/>
  <c r="LP11" i="76"/>
  <c r="LQ11" i="76"/>
  <c r="LR11" i="76"/>
  <c r="LS11" i="76"/>
  <c r="LT11" i="76"/>
  <c r="LU11" i="76"/>
  <c r="LV11" i="76"/>
  <c r="LW11" i="76"/>
  <c r="LX11" i="76"/>
  <c r="LY11" i="76"/>
  <c r="LZ11" i="76"/>
  <c r="MA11" i="76"/>
  <c r="ME11" i="76"/>
  <c r="MF11" i="76"/>
  <c r="MG11" i="76"/>
  <c r="MH11" i="76"/>
  <c r="MI11" i="76"/>
  <c r="MJ11" i="76"/>
  <c r="MK11" i="76"/>
  <c r="ML11" i="76"/>
  <c r="MM11" i="76"/>
  <c r="MN11" i="76"/>
  <c r="MO11" i="76"/>
  <c r="MP11" i="76"/>
  <c r="MQ11" i="76"/>
  <c r="MR11" i="76"/>
  <c r="MS11" i="76"/>
  <c r="MT11" i="76"/>
  <c r="MU11" i="76"/>
  <c r="MV11" i="76"/>
  <c r="MW11" i="76"/>
  <c r="MX11" i="76"/>
  <c r="MY11" i="76"/>
  <c r="MZ11" i="76"/>
  <c r="NA11" i="76"/>
  <c r="NB11" i="76"/>
  <c r="NC11" i="76"/>
  <c r="ND11" i="76"/>
  <c r="NE11" i="76"/>
  <c r="NF11" i="76"/>
  <c r="NG11" i="76"/>
  <c r="NH11" i="76"/>
  <c r="NI11" i="76"/>
  <c r="C12" i="76"/>
  <c r="D12" i="76"/>
  <c r="E12" i="76"/>
  <c r="F12" i="76"/>
  <c r="G12" i="76"/>
  <c r="H12" i="76"/>
  <c r="I12" i="76"/>
  <c r="J12" i="76"/>
  <c r="K12" i="76"/>
  <c r="L12" i="76"/>
  <c r="M12" i="76"/>
  <c r="N12" i="76"/>
  <c r="O12" i="76"/>
  <c r="P12" i="76"/>
  <c r="Q12" i="76"/>
  <c r="R12" i="76"/>
  <c r="S12" i="76"/>
  <c r="T12" i="76"/>
  <c r="U12" i="76"/>
  <c r="V12" i="76"/>
  <c r="W12" i="76"/>
  <c r="X12" i="76"/>
  <c r="Y12" i="76"/>
  <c r="Z12" i="76"/>
  <c r="AA12" i="76"/>
  <c r="AB12" i="76"/>
  <c r="AC12" i="76"/>
  <c r="AD12" i="76"/>
  <c r="AE12" i="76"/>
  <c r="AF12" i="76"/>
  <c r="AG12" i="76"/>
  <c r="AK12" i="76"/>
  <c r="AL12" i="76"/>
  <c r="AM12" i="76"/>
  <c r="AN12" i="76"/>
  <c r="AO12" i="76"/>
  <c r="AP12" i="76"/>
  <c r="AQ12" i="76"/>
  <c r="AR12" i="76"/>
  <c r="AS12" i="76"/>
  <c r="AT12" i="76"/>
  <c r="AU12" i="76"/>
  <c r="AV12" i="76"/>
  <c r="AW12" i="76"/>
  <c r="AX12" i="76"/>
  <c r="AY12" i="76"/>
  <c r="AZ12" i="76"/>
  <c r="BA12" i="76"/>
  <c r="BB12" i="76"/>
  <c r="BC12" i="76"/>
  <c r="BD12" i="76"/>
  <c r="BE12" i="76"/>
  <c r="BF12" i="76"/>
  <c r="BG12" i="76"/>
  <c r="BH12" i="76"/>
  <c r="BI12" i="76"/>
  <c r="BJ12" i="76"/>
  <c r="BK12" i="76"/>
  <c r="BL12" i="76"/>
  <c r="BM12" i="76"/>
  <c r="BN12" i="76"/>
  <c r="BO12" i="76"/>
  <c r="BS12" i="76"/>
  <c r="BT12" i="76"/>
  <c r="BU12" i="76"/>
  <c r="BV12" i="76"/>
  <c r="BW12" i="76"/>
  <c r="BX12" i="76"/>
  <c r="BY12" i="76"/>
  <c r="BZ12" i="76"/>
  <c r="CA12" i="76"/>
  <c r="CB12" i="76"/>
  <c r="CC12" i="76"/>
  <c r="CD12" i="76"/>
  <c r="CE12" i="76"/>
  <c r="CF12" i="76"/>
  <c r="CG12" i="76"/>
  <c r="CH12" i="76"/>
  <c r="CI12" i="76"/>
  <c r="CJ12" i="76"/>
  <c r="CK12" i="76"/>
  <c r="CL12" i="76"/>
  <c r="CM12" i="76"/>
  <c r="CN12" i="76"/>
  <c r="CO12" i="76"/>
  <c r="CP12" i="76"/>
  <c r="CQ12" i="76"/>
  <c r="CR12" i="76"/>
  <c r="CS12" i="76"/>
  <c r="CT12" i="76"/>
  <c r="CU12" i="76"/>
  <c r="CV12" i="76"/>
  <c r="CW12" i="76"/>
  <c r="DA12" i="76"/>
  <c r="DB12" i="76"/>
  <c r="DC12" i="76"/>
  <c r="DD12" i="76"/>
  <c r="DE12" i="76"/>
  <c r="DF12" i="76"/>
  <c r="DG12" i="76"/>
  <c r="DH12" i="76"/>
  <c r="DI12" i="76"/>
  <c r="DJ12" i="76"/>
  <c r="DK12" i="76"/>
  <c r="DL12" i="76"/>
  <c r="DM12" i="76"/>
  <c r="DN12" i="76"/>
  <c r="DO12" i="76"/>
  <c r="DP12" i="76"/>
  <c r="DQ12" i="76"/>
  <c r="DR12" i="76"/>
  <c r="DS12" i="76"/>
  <c r="DT12" i="76"/>
  <c r="DU12" i="76"/>
  <c r="DV12" i="76"/>
  <c r="DW12" i="76"/>
  <c r="DX12" i="76"/>
  <c r="DY12" i="76"/>
  <c r="DZ12" i="76"/>
  <c r="EA12" i="76"/>
  <c r="EB12" i="76"/>
  <c r="EC12" i="76"/>
  <c r="ED12" i="76"/>
  <c r="EE12" i="76"/>
  <c r="EI12" i="76"/>
  <c r="EJ12" i="76"/>
  <c r="EK12" i="76"/>
  <c r="EL12" i="76"/>
  <c r="EM12" i="76"/>
  <c r="EN12" i="76"/>
  <c r="EO12" i="76"/>
  <c r="EP12" i="76"/>
  <c r="EQ12" i="76"/>
  <c r="ER12" i="76"/>
  <c r="ES12" i="76"/>
  <c r="ET12" i="76"/>
  <c r="EU12" i="76"/>
  <c r="EV12" i="76"/>
  <c r="EW12" i="76"/>
  <c r="EX12" i="76"/>
  <c r="EY12" i="76"/>
  <c r="EZ12" i="76"/>
  <c r="FA12" i="76"/>
  <c r="FB12" i="76"/>
  <c r="FC12" i="76"/>
  <c r="FD12" i="76"/>
  <c r="FE12" i="76"/>
  <c r="FF12" i="76"/>
  <c r="FG12" i="76"/>
  <c r="FH12" i="76"/>
  <c r="FI12" i="76"/>
  <c r="FJ12" i="76"/>
  <c r="FK12" i="76"/>
  <c r="FL12" i="76"/>
  <c r="FM12" i="76"/>
  <c r="FQ12" i="76"/>
  <c r="FR12" i="76"/>
  <c r="FS12" i="76"/>
  <c r="FT12" i="76"/>
  <c r="FU12" i="76"/>
  <c r="FV12" i="76"/>
  <c r="FW12" i="76"/>
  <c r="FX12" i="76"/>
  <c r="FY12" i="76"/>
  <c r="FZ12" i="76"/>
  <c r="GA12" i="76"/>
  <c r="GB12" i="76"/>
  <c r="GC12" i="76"/>
  <c r="GD12" i="76"/>
  <c r="GE12" i="76"/>
  <c r="GF12" i="76"/>
  <c r="GG12" i="76"/>
  <c r="GH12" i="76"/>
  <c r="GI12" i="76"/>
  <c r="GJ12" i="76"/>
  <c r="GK12" i="76"/>
  <c r="GL12" i="76"/>
  <c r="GM12" i="76"/>
  <c r="GN12" i="76"/>
  <c r="GO12" i="76"/>
  <c r="GP12" i="76"/>
  <c r="GQ12" i="76"/>
  <c r="GR12" i="76"/>
  <c r="GS12" i="76"/>
  <c r="GT12" i="76"/>
  <c r="GU12" i="76"/>
  <c r="GY12" i="76"/>
  <c r="GZ12" i="76"/>
  <c r="HA12" i="76"/>
  <c r="HB12" i="76"/>
  <c r="HC12" i="76"/>
  <c r="HD12" i="76"/>
  <c r="HE12" i="76"/>
  <c r="HF12" i="76"/>
  <c r="HG12" i="76"/>
  <c r="HH12" i="76"/>
  <c r="HI12" i="76"/>
  <c r="HJ12" i="76"/>
  <c r="HK12" i="76"/>
  <c r="HL12" i="76"/>
  <c r="HM12" i="76"/>
  <c r="HN12" i="76"/>
  <c r="HO12" i="76"/>
  <c r="HP12" i="76"/>
  <c r="HQ12" i="76"/>
  <c r="HR12" i="76"/>
  <c r="HS12" i="76"/>
  <c r="HT12" i="76"/>
  <c r="HU12" i="76"/>
  <c r="HV12" i="76"/>
  <c r="HW12" i="76"/>
  <c r="HX12" i="76"/>
  <c r="HY12" i="76"/>
  <c r="HZ12" i="76"/>
  <c r="IA12" i="76"/>
  <c r="IB12" i="76"/>
  <c r="IC12" i="76"/>
  <c r="IG12" i="76"/>
  <c r="IH12" i="76"/>
  <c r="II12" i="76"/>
  <c r="IJ12" i="76"/>
  <c r="IK12" i="76"/>
  <c r="IL12" i="76"/>
  <c r="IM12" i="76"/>
  <c r="IN12" i="76"/>
  <c r="IO12" i="76"/>
  <c r="IP12" i="76"/>
  <c r="IQ12" i="76"/>
  <c r="IR12" i="76"/>
  <c r="IS12" i="76"/>
  <c r="IT12" i="76"/>
  <c r="IU12" i="76"/>
  <c r="IV12" i="76"/>
  <c r="IW12" i="76"/>
  <c r="IX12" i="76"/>
  <c r="IY12" i="76"/>
  <c r="IZ12" i="76"/>
  <c r="JA12" i="76"/>
  <c r="JB12" i="76"/>
  <c r="JC12" i="76"/>
  <c r="JD12" i="76"/>
  <c r="JE12" i="76"/>
  <c r="JF12" i="76"/>
  <c r="JG12" i="76"/>
  <c r="JH12" i="76"/>
  <c r="JI12" i="76"/>
  <c r="JJ12" i="76"/>
  <c r="JK12" i="76"/>
  <c r="JO12" i="76"/>
  <c r="JP12" i="76"/>
  <c r="JQ12" i="76"/>
  <c r="JR12" i="76"/>
  <c r="JS12" i="76"/>
  <c r="JT12" i="76"/>
  <c r="JU12" i="76"/>
  <c r="JV12" i="76"/>
  <c r="JW12" i="76"/>
  <c r="JX12" i="76"/>
  <c r="JY12" i="76"/>
  <c r="JZ12" i="76"/>
  <c r="KA12" i="76"/>
  <c r="KB12" i="76"/>
  <c r="KC12" i="76"/>
  <c r="KD12" i="76"/>
  <c r="KE12" i="76"/>
  <c r="KF12" i="76"/>
  <c r="KG12" i="76"/>
  <c r="KH12" i="76"/>
  <c r="KI12" i="76"/>
  <c r="KJ12" i="76"/>
  <c r="KK12" i="76"/>
  <c r="KL12" i="76"/>
  <c r="KM12" i="76"/>
  <c r="KN12" i="76"/>
  <c r="KO12" i="76"/>
  <c r="KP12" i="76"/>
  <c r="KQ12" i="76"/>
  <c r="KR12" i="76"/>
  <c r="KS12" i="76"/>
  <c r="KW12" i="76"/>
  <c r="KX12" i="76"/>
  <c r="KY12" i="76"/>
  <c r="KZ12" i="76"/>
  <c r="LA12" i="76"/>
  <c r="LB12" i="76"/>
  <c r="LC12" i="76"/>
  <c r="LD12" i="76"/>
  <c r="LE12" i="76"/>
  <c r="LF12" i="76"/>
  <c r="LG12" i="76"/>
  <c r="LH12" i="76"/>
  <c r="LI12" i="76"/>
  <c r="LJ12" i="76"/>
  <c r="LK12" i="76"/>
  <c r="LL12" i="76"/>
  <c r="LM12" i="76"/>
  <c r="LN12" i="76"/>
  <c r="LO12" i="76"/>
  <c r="LP12" i="76"/>
  <c r="LQ12" i="76"/>
  <c r="LR12" i="76"/>
  <c r="LS12" i="76"/>
  <c r="LT12" i="76"/>
  <c r="LU12" i="76"/>
  <c r="LV12" i="76"/>
  <c r="LW12" i="76"/>
  <c r="LX12" i="76"/>
  <c r="LY12" i="76"/>
  <c r="LZ12" i="76"/>
  <c r="MA12" i="76"/>
  <c r="ME12" i="76"/>
  <c r="MF12" i="76"/>
  <c r="MG12" i="76"/>
  <c r="MH12" i="76"/>
  <c r="MI12" i="76"/>
  <c r="MJ12" i="76"/>
  <c r="MK12" i="76"/>
  <c r="ML12" i="76"/>
  <c r="MM12" i="76"/>
  <c r="MN12" i="76"/>
  <c r="MO12" i="76"/>
  <c r="MP12" i="76"/>
  <c r="MQ12" i="76"/>
  <c r="MR12" i="76"/>
  <c r="MS12" i="76"/>
  <c r="MT12" i="76"/>
  <c r="MU12" i="76"/>
  <c r="MV12" i="76"/>
  <c r="MW12" i="76"/>
  <c r="MX12" i="76"/>
  <c r="MY12" i="76"/>
  <c r="MZ12" i="76"/>
  <c r="NA12" i="76"/>
  <c r="NB12" i="76"/>
  <c r="NC12" i="76"/>
  <c r="ND12" i="76"/>
  <c r="NE12" i="76"/>
  <c r="NF12" i="76"/>
  <c r="NG12" i="76"/>
  <c r="NH12" i="76"/>
  <c r="NI12" i="76"/>
  <c r="C13" i="76"/>
  <c r="D13" i="76"/>
  <c r="E13" i="76"/>
  <c r="F13" i="76"/>
  <c r="G13" i="76"/>
  <c r="H13" i="76"/>
  <c r="I13" i="76"/>
  <c r="J13" i="76"/>
  <c r="K13" i="76"/>
  <c r="L13" i="76"/>
  <c r="M13" i="76"/>
  <c r="N13" i="76"/>
  <c r="O13" i="76"/>
  <c r="P13" i="76"/>
  <c r="Q13" i="76"/>
  <c r="R13" i="76"/>
  <c r="S13" i="76"/>
  <c r="T13" i="76"/>
  <c r="U13" i="76"/>
  <c r="V13" i="76"/>
  <c r="W13" i="76"/>
  <c r="X13" i="76"/>
  <c r="Y13" i="76"/>
  <c r="Z13" i="76"/>
  <c r="AA13" i="76"/>
  <c r="AB13" i="76"/>
  <c r="AC13" i="76"/>
  <c r="AD13" i="76"/>
  <c r="AE13" i="76"/>
  <c r="AF13" i="76"/>
  <c r="AG13" i="76"/>
  <c r="AK13" i="76"/>
  <c r="AL13" i="76"/>
  <c r="AM13" i="76"/>
  <c r="AN13" i="76"/>
  <c r="AO13" i="76"/>
  <c r="AP13" i="76"/>
  <c r="AQ13" i="76"/>
  <c r="AR13" i="76"/>
  <c r="AS13" i="76"/>
  <c r="AT13" i="76"/>
  <c r="AU13" i="76"/>
  <c r="AV13" i="76"/>
  <c r="AW13" i="76"/>
  <c r="AX13" i="76"/>
  <c r="AY13" i="76"/>
  <c r="AZ13" i="76"/>
  <c r="BA13" i="76"/>
  <c r="BB13" i="76"/>
  <c r="BC13" i="76"/>
  <c r="BD13" i="76"/>
  <c r="BE13" i="76"/>
  <c r="BF13" i="76"/>
  <c r="BG13" i="76"/>
  <c r="BH13" i="76"/>
  <c r="BI13" i="76"/>
  <c r="BJ13" i="76"/>
  <c r="BK13" i="76"/>
  <c r="BL13" i="76"/>
  <c r="BM13" i="76"/>
  <c r="BN13" i="76"/>
  <c r="BO13" i="76"/>
  <c r="BS13" i="76"/>
  <c r="BT13" i="76"/>
  <c r="BU13" i="76"/>
  <c r="BV13" i="76"/>
  <c r="BW13" i="76"/>
  <c r="BX13" i="76"/>
  <c r="BY13" i="76"/>
  <c r="BZ13" i="76"/>
  <c r="CA13" i="76"/>
  <c r="CB13" i="76"/>
  <c r="CC13" i="76"/>
  <c r="CD13" i="76"/>
  <c r="CE13" i="76"/>
  <c r="CF13" i="76"/>
  <c r="CG13" i="76"/>
  <c r="CH13" i="76"/>
  <c r="CI13" i="76"/>
  <c r="CJ13" i="76"/>
  <c r="CK13" i="76"/>
  <c r="CL13" i="76"/>
  <c r="CM13" i="76"/>
  <c r="CN13" i="76"/>
  <c r="CO13" i="76"/>
  <c r="CP13" i="76"/>
  <c r="CQ13" i="76"/>
  <c r="CR13" i="76"/>
  <c r="CS13" i="76"/>
  <c r="CT13" i="76"/>
  <c r="CU13" i="76"/>
  <c r="CV13" i="76"/>
  <c r="CW13" i="76"/>
  <c r="DA13" i="76"/>
  <c r="DB13" i="76"/>
  <c r="DC13" i="76"/>
  <c r="DD13" i="76"/>
  <c r="DE13" i="76"/>
  <c r="DF13" i="76"/>
  <c r="DG13" i="76"/>
  <c r="DH13" i="76"/>
  <c r="DI13" i="76"/>
  <c r="DJ13" i="76"/>
  <c r="DK13" i="76"/>
  <c r="DL13" i="76"/>
  <c r="DM13" i="76"/>
  <c r="DN13" i="76"/>
  <c r="DO13" i="76"/>
  <c r="DP13" i="76"/>
  <c r="DQ13" i="76"/>
  <c r="DR13" i="76"/>
  <c r="DS13" i="76"/>
  <c r="DT13" i="76"/>
  <c r="DU13" i="76"/>
  <c r="DV13" i="76"/>
  <c r="DW13" i="76"/>
  <c r="DX13" i="76"/>
  <c r="DY13" i="76"/>
  <c r="DZ13" i="76"/>
  <c r="EA13" i="76"/>
  <c r="EB13" i="76"/>
  <c r="EC13" i="76"/>
  <c r="ED13" i="76"/>
  <c r="EE13" i="76"/>
  <c r="EI13" i="76"/>
  <c r="EJ13" i="76"/>
  <c r="EK13" i="76"/>
  <c r="EL13" i="76"/>
  <c r="EM13" i="76"/>
  <c r="EN13" i="76"/>
  <c r="EO13" i="76"/>
  <c r="EP13" i="76"/>
  <c r="EQ13" i="76"/>
  <c r="ER13" i="76"/>
  <c r="ES13" i="76"/>
  <c r="ET13" i="76"/>
  <c r="EU13" i="76"/>
  <c r="EV13" i="76"/>
  <c r="EW13" i="76"/>
  <c r="EX13" i="76"/>
  <c r="EY13" i="76"/>
  <c r="EZ13" i="76"/>
  <c r="FA13" i="76"/>
  <c r="FB13" i="76"/>
  <c r="FC13" i="76"/>
  <c r="FD13" i="76"/>
  <c r="FE13" i="76"/>
  <c r="FF13" i="76"/>
  <c r="FG13" i="76"/>
  <c r="FH13" i="76"/>
  <c r="FI13" i="76"/>
  <c r="FJ13" i="76"/>
  <c r="FK13" i="76"/>
  <c r="FL13" i="76"/>
  <c r="FM13" i="76"/>
  <c r="FQ13" i="76"/>
  <c r="FR13" i="76"/>
  <c r="FS13" i="76"/>
  <c r="FT13" i="76"/>
  <c r="FU13" i="76"/>
  <c r="FV13" i="76"/>
  <c r="FW13" i="76"/>
  <c r="FX13" i="76"/>
  <c r="FY13" i="76"/>
  <c r="FZ13" i="76"/>
  <c r="GA13" i="76"/>
  <c r="GB13" i="76"/>
  <c r="GC13" i="76"/>
  <c r="GD13" i="76"/>
  <c r="GE13" i="76"/>
  <c r="GF13" i="76"/>
  <c r="GG13" i="76"/>
  <c r="GH13" i="76"/>
  <c r="GI13" i="76"/>
  <c r="GJ13" i="76"/>
  <c r="GK13" i="76"/>
  <c r="GL13" i="76"/>
  <c r="GM13" i="76"/>
  <c r="GN13" i="76"/>
  <c r="GO13" i="76"/>
  <c r="GP13" i="76"/>
  <c r="GQ13" i="76"/>
  <c r="GR13" i="76"/>
  <c r="GS13" i="76"/>
  <c r="GT13" i="76"/>
  <c r="GU13" i="76"/>
  <c r="GY13" i="76"/>
  <c r="GZ13" i="76"/>
  <c r="HA13" i="76"/>
  <c r="HB13" i="76"/>
  <c r="HC13" i="76"/>
  <c r="HD13" i="76"/>
  <c r="HE13" i="76"/>
  <c r="HF13" i="76"/>
  <c r="HG13" i="76"/>
  <c r="HH13" i="76"/>
  <c r="HI13" i="76"/>
  <c r="HJ13" i="76"/>
  <c r="HK13" i="76"/>
  <c r="HL13" i="76"/>
  <c r="HM13" i="76"/>
  <c r="HN13" i="76"/>
  <c r="HO13" i="76"/>
  <c r="HP13" i="76"/>
  <c r="HQ13" i="76"/>
  <c r="HR13" i="76"/>
  <c r="HS13" i="76"/>
  <c r="HT13" i="76"/>
  <c r="HU13" i="76"/>
  <c r="HV13" i="76"/>
  <c r="HW13" i="76"/>
  <c r="HX13" i="76"/>
  <c r="HY13" i="76"/>
  <c r="HZ13" i="76"/>
  <c r="IA13" i="76"/>
  <c r="IB13" i="76"/>
  <c r="IC13" i="76"/>
  <c r="IG13" i="76"/>
  <c r="IH13" i="76"/>
  <c r="II13" i="76"/>
  <c r="IJ13" i="76"/>
  <c r="IK13" i="76"/>
  <c r="IL13" i="76"/>
  <c r="IM13" i="76"/>
  <c r="IN13" i="76"/>
  <c r="IO13" i="76"/>
  <c r="IP13" i="76"/>
  <c r="IQ13" i="76"/>
  <c r="IR13" i="76"/>
  <c r="IS13" i="76"/>
  <c r="IT13" i="76"/>
  <c r="IU13" i="76"/>
  <c r="IV13" i="76"/>
  <c r="IW13" i="76"/>
  <c r="IX13" i="76"/>
  <c r="IY13" i="76"/>
  <c r="IZ13" i="76"/>
  <c r="JA13" i="76"/>
  <c r="JB13" i="76"/>
  <c r="JC13" i="76"/>
  <c r="JD13" i="76"/>
  <c r="JE13" i="76"/>
  <c r="JF13" i="76"/>
  <c r="JG13" i="76"/>
  <c r="JH13" i="76"/>
  <c r="JI13" i="76"/>
  <c r="JJ13" i="76"/>
  <c r="JK13" i="76"/>
  <c r="JO13" i="76"/>
  <c r="JP13" i="76"/>
  <c r="JQ13" i="76"/>
  <c r="JR13" i="76"/>
  <c r="JS13" i="76"/>
  <c r="JT13" i="76"/>
  <c r="JU13" i="76"/>
  <c r="JV13" i="76"/>
  <c r="JW13" i="76"/>
  <c r="JX13" i="76"/>
  <c r="JY13" i="76"/>
  <c r="JZ13" i="76"/>
  <c r="KA13" i="76"/>
  <c r="KB13" i="76"/>
  <c r="KC13" i="76"/>
  <c r="KD13" i="76"/>
  <c r="KE13" i="76"/>
  <c r="KF13" i="76"/>
  <c r="KG13" i="76"/>
  <c r="KH13" i="76"/>
  <c r="KI13" i="76"/>
  <c r="KJ13" i="76"/>
  <c r="KK13" i="76"/>
  <c r="KL13" i="76"/>
  <c r="KM13" i="76"/>
  <c r="KN13" i="76"/>
  <c r="KO13" i="76"/>
  <c r="KP13" i="76"/>
  <c r="KQ13" i="76"/>
  <c r="KR13" i="76"/>
  <c r="KS13" i="76"/>
  <c r="KW13" i="76"/>
  <c r="KX13" i="76"/>
  <c r="KY13" i="76"/>
  <c r="KZ13" i="76"/>
  <c r="LA13" i="76"/>
  <c r="LB13" i="76"/>
  <c r="LC13" i="76"/>
  <c r="LD13" i="76"/>
  <c r="LE13" i="76"/>
  <c r="LF13" i="76"/>
  <c r="LG13" i="76"/>
  <c r="LH13" i="76"/>
  <c r="LI13" i="76"/>
  <c r="LJ13" i="76"/>
  <c r="LK13" i="76"/>
  <c r="LL13" i="76"/>
  <c r="LM13" i="76"/>
  <c r="LN13" i="76"/>
  <c r="LO13" i="76"/>
  <c r="LP13" i="76"/>
  <c r="LQ13" i="76"/>
  <c r="LR13" i="76"/>
  <c r="LS13" i="76"/>
  <c r="LT13" i="76"/>
  <c r="LU13" i="76"/>
  <c r="LV13" i="76"/>
  <c r="LW13" i="76"/>
  <c r="LX13" i="76"/>
  <c r="LY13" i="76"/>
  <c r="LZ13" i="76"/>
  <c r="MA13" i="76"/>
  <c r="ME13" i="76"/>
  <c r="MF13" i="76"/>
  <c r="MG13" i="76"/>
  <c r="MH13" i="76"/>
  <c r="MI13" i="76"/>
  <c r="MJ13" i="76"/>
  <c r="MK13" i="76"/>
  <c r="ML13" i="76"/>
  <c r="MM13" i="76"/>
  <c r="MN13" i="76"/>
  <c r="MO13" i="76"/>
  <c r="MP13" i="76"/>
  <c r="MQ13" i="76"/>
  <c r="MR13" i="76"/>
  <c r="MS13" i="76"/>
  <c r="MT13" i="76"/>
  <c r="MU13" i="76"/>
  <c r="MV13" i="76"/>
  <c r="MW13" i="76"/>
  <c r="MX13" i="76"/>
  <c r="MY13" i="76"/>
  <c r="MZ13" i="76"/>
  <c r="NA13" i="76"/>
  <c r="NB13" i="76"/>
  <c r="NC13" i="76"/>
  <c r="ND13" i="76"/>
  <c r="NE13" i="76"/>
  <c r="NF13" i="76"/>
  <c r="NG13" i="76"/>
  <c r="NH13" i="76"/>
  <c r="NI13" i="76"/>
  <c r="C14" i="76"/>
  <c r="D14" i="76"/>
  <c r="E14" i="76"/>
  <c r="F14" i="76"/>
  <c r="G14" i="76"/>
  <c r="H14" i="76"/>
  <c r="I14" i="76"/>
  <c r="J14" i="76"/>
  <c r="K14" i="76"/>
  <c r="L14" i="76"/>
  <c r="M14" i="76"/>
  <c r="N14" i="76"/>
  <c r="O14" i="76"/>
  <c r="P14" i="76"/>
  <c r="Q14" i="76"/>
  <c r="R14" i="76"/>
  <c r="S14" i="76"/>
  <c r="T14" i="76"/>
  <c r="U14" i="76"/>
  <c r="V14" i="76"/>
  <c r="W14" i="76"/>
  <c r="X14" i="76"/>
  <c r="Y14" i="76"/>
  <c r="Z14" i="76"/>
  <c r="AA14" i="76"/>
  <c r="AB14" i="76"/>
  <c r="AC14" i="76"/>
  <c r="AD14" i="76"/>
  <c r="AE14" i="76"/>
  <c r="AF14" i="76"/>
  <c r="AG14" i="76"/>
  <c r="AK14" i="76"/>
  <c r="AL14" i="76"/>
  <c r="AM14" i="76"/>
  <c r="AN14" i="76"/>
  <c r="AO14" i="76"/>
  <c r="AP14" i="76"/>
  <c r="AQ14" i="76"/>
  <c r="AR14" i="76"/>
  <c r="AS14" i="76"/>
  <c r="AT14" i="76"/>
  <c r="AU14" i="76"/>
  <c r="AV14" i="76"/>
  <c r="AW14" i="76"/>
  <c r="AX14" i="76"/>
  <c r="AY14" i="76"/>
  <c r="AZ14" i="76"/>
  <c r="BA14" i="76"/>
  <c r="BB14" i="76"/>
  <c r="BC14" i="76"/>
  <c r="BD14" i="76"/>
  <c r="BE14" i="76"/>
  <c r="BF14" i="76"/>
  <c r="BG14" i="76"/>
  <c r="BH14" i="76"/>
  <c r="BI14" i="76"/>
  <c r="BJ14" i="76"/>
  <c r="BK14" i="76"/>
  <c r="BL14" i="76"/>
  <c r="BM14" i="76"/>
  <c r="BN14" i="76"/>
  <c r="BO14" i="76"/>
  <c r="BS14" i="76"/>
  <c r="BT14" i="76"/>
  <c r="BU14" i="76"/>
  <c r="BV14" i="76"/>
  <c r="BW14" i="76"/>
  <c r="BX14" i="76"/>
  <c r="BY14" i="76"/>
  <c r="BZ14" i="76"/>
  <c r="CA14" i="76"/>
  <c r="CB14" i="76"/>
  <c r="CC14" i="76"/>
  <c r="CD14" i="76"/>
  <c r="CE14" i="76"/>
  <c r="CF14" i="76"/>
  <c r="CG14" i="76"/>
  <c r="CH14" i="76"/>
  <c r="CI14" i="76"/>
  <c r="CJ14" i="76"/>
  <c r="CK14" i="76"/>
  <c r="CL14" i="76"/>
  <c r="CM14" i="76"/>
  <c r="CN14" i="76"/>
  <c r="CO14" i="76"/>
  <c r="CP14" i="76"/>
  <c r="CQ14" i="76"/>
  <c r="CR14" i="76"/>
  <c r="CS14" i="76"/>
  <c r="CT14" i="76"/>
  <c r="CU14" i="76"/>
  <c r="CV14" i="76"/>
  <c r="CW14" i="76"/>
  <c r="DA14" i="76"/>
  <c r="DB14" i="76"/>
  <c r="DC14" i="76"/>
  <c r="DD14" i="76"/>
  <c r="DE14" i="76"/>
  <c r="DF14" i="76"/>
  <c r="DG14" i="76"/>
  <c r="DH14" i="76"/>
  <c r="DI14" i="76"/>
  <c r="DJ14" i="76"/>
  <c r="DK14" i="76"/>
  <c r="DL14" i="76"/>
  <c r="DM14" i="76"/>
  <c r="DN14" i="76"/>
  <c r="DO14" i="76"/>
  <c r="DP14" i="76"/>
  <c r="DQ14" i="76"/>
  <c r="DR14" i="76"/>
  <c r="DS14" i="76"/>
  <c r="DT14" i="76"/>
  <c r="DU14" i="76"/>
  <c r="DV14" i="76"/>
  <c r="DW14" i="76"/>
  <c r="DX14" i="76"/>
  <c r="DY14" i="76"/>
  <c r="DZ14" i="76"/>
  <c r="EA14" i="76"/>
  <c r="EB14" i="76"/>
  <c r="EC14" i="76"/>
  <c r="ED14" i="76"/>
  <c r="EE14" i="76"/>
  <c r="EI14" i="76"/>
  <c r="EJ14" i="76"/>
  <c r="EK14" i="76"/>
  <c r="EL14" i="76"/>
  <c r="EM14" i="76"/>
  <c r="EN14" i="76"/>
  <c r="EO14" i="76"/>
  <c r="EP14" i="76"/>
  <c r="EQ14" i="76"/>
  <c r="ER14" i="76"/>
  <c r="ES14" i="76"/>
  <c r="ET14" i="76"/>
  <c r="EU14" i="76"/>
  <c r="EV14" i="76"/>
  <c r="EW14" i="76"/>
  <c r="EX14" i="76"/>
  <c r="EY14" i="76"/>
  <c r="EZ14" i="76"/>
  <c r="FA14" i="76"/>
  <c r="FB14" i="76"/>
  <c r="FC14" i="76"/>
  <c r="FD14" i="76"/>
  <c r="FE14" i="76"/>
  <c r="FF14" i="76"/>
  <c r="FG14" i="76"/>
  <c r="FH14" i="76"/>
  <c r="FI14" i="76"/>
  <c r="FJ14" i="76"/>
  <c r="FK14" i="76"/>
  <c r="FL14" i="76"/>
  <c r="FM14" i="76"/>
  <c r="FQ14" i="76"/>
  <c r="FR14" i="76"/>
  <c r="FS14" i="76"/>
  <c r="FT14" i="76"/>
  <c r="FU14" i="76"/>
  <c r="FV14" i="76"/>
  <c r="FW14" i="76"/>
  <c r="FX14" i="76"/>
  <c r="FY14" i="76"/>
  <c r="FZ14" i="76"/>
  <c r="GA14" i="76"/>
  <c r="GB14" i="76"/>
  <c r="GC14" i="76"/>
  <c r="GD14" i="76"/>
  <c r="GE14" i="76"/>
  <c r="GF14" i="76"/>
  <c r="GG14" i="76"/>
  <c r="GH14" i="76"/>
  <c r="GI14" i="76"/>
  <c r="GJ14" i="76"/>
  <c r="GK14" i="76"/>
  <c r="GL14" i="76"/>
  <c r="GM14" i="76"/>
  <c r="GN14" i="76"/>
  <c r="GO14" i="76"/>
  <c r="GP14" i="76"/>
  <c r="GQ14" i="76"/>
  <c r="GR14" i="76"/>
  <c r="GS14" i="76"/>
  <c r="GT14" i="76"/>
  <c r="GU14" i="76"/>
  <c r="GY14" i="76"/>
  <c r="GZ14" i="76"/>
  <c r="HA14" i="76"/>
  <c r="HB14" i="76"/>
  <c r="HC14" i="76"/>
  <c r="HD14" i="76"/>
  <c r="HE14" i="76"/>
  <c r="HF14" i="76"/>
  <c r="HG14" i="76"/>
  <c r="HH14" i="76"/>
  <c r="HI14" i="76"/>
  <c r="HJ14" i="76"/>
  <c r="HK14" i="76"/>
  <c r="HL14" i="76"/>
  <c r="HM14" i="76"/>
  <c r="HN14" i="76"/>
  <c r="HO14" i="76"/>
  <c r="HP14" i="76"/>
  <c r="HQ14" i="76"/>
  <c r="HR14" i="76"/>
  <c r="HS14" i="76"/>
  <c r="HT14" i="76"/>
  <c r="HU14" i="76"/>
  <c r="HV14" i="76"/>
  <c r="HW14" i="76"/>
  <c r="HX14" i="76"/>
  <c r="HY14" i="76"/>
  <c r="HZ14" i="76"/>
  <c r="IA14" i="76"/>
  <c r="IB14" i="76"/>
  <c r="IC14" i="76"/>
  <c r="IG14" i="76"/>
  <c r="IH14" i="76"/>
  <c r="II14" i="76"/>
  <c r="IJ14" i="76"/>
  <c r="IK14" i="76"/>
  <c r="IL14" i="76"/>
  <c r="IM14" i="76"/>
  <c r="IN14" i="76"/>
  <c r="IO14" i="76"/>
  <c r="IP14" i="76"/>
  <c r="IQ14" i="76"/>
  <c r="IR14" i="76"/>
  <c r="IS14" i="76"/>
  <c r="IT14" i="76"/>
  <c r="IU14" i="76"/>
  <c r="IV14" i="76"/>
  <c r="IW14" i="76"/>
  <c r="IX14" i="76"/>
  <c r="IY14" i="76"/>
  <c r="IZ14" i="76"/>
  <c r="JA14" i="76"/>
  <c r="JB14" i="76"/>
  <c r="JC14" i="76"/>
  <c r="JD14" i="76"/>
  <c r="JE14" i="76"/>
  <c r="JF14" i="76"/>
  <c r="JG14" i="76"/>
  <c r="JH14" i="76"/>
  <c r="JI14" i="76"/>
  <c r="JJ14" i="76"/>
  <c r="JK14" i="76"/>
  <c r="JO14" i="76"/>
  <c r="JP14" i="76"/>
  <c r="JQ14" i="76"/>
  <c r="JR14" i="76"/>
  <c r="JS14" i="76"/>
  <c r="JT14" i="76"/>
  <c r="JU14" i="76"/>
  <c r="JV14" i="76"/>
  <c r="JW14" i="76"/>
  <c r="JX14" i="76"/>
  <c r="JY14" i="76"/>
  <c r="JZ14" i="76"/>
  <c r="KA14" i="76"/>
  <c r="KB14" i="76"/>
  <c r="KC14" i="76"/>
  <c r="KD14" i="76"/>
  <c r="KE14" i="76"/>
  <c r="KF14" i="76"/>
  <c r="KG14" i="76"/>
  <c r="KH14" i="76"/>
  <c r="KI14" i="76"/>
  <c r="KJ14" i="76"/>
  <c r="KK14" i="76"/>
  <c r="KL14" i="76"/>
  <c r="KM14" i="76"/>
  <c r="KN14" i="76"/>
  <c r="KO14" i="76"/>
  <c r="KP14" i="76"/>
  <c r="KQ14" i="76"/>
  <c r="KR14" i="76"/>
  <c r="KS14" i="76"/>
  <c r="KW14" i="76"/>
  <c r="KX14" i="76"/>
  <c r="KY14" i="76"/>
  <c r="KZ14" i="76"/>
  <c r="LA14" i="76"/>
  <c r="LB14" i="76"/>
  <c r="LC14" i="76"/>
  <c r="LD14" i="76"/>
  <c r="LE14" i="76"/>
  <c r="LF14" i="76"/>
  <c r="LG14" i="76"/>
  <c r="LH14" i="76"/>
  <c r="LI14" i="76"/>
  <c r="LJ14" i="76"/>
  <c r="LK14" i="76"/>
  <c r="LL14" i="76"/>
  <c r="LM14" i="76"/>
  <c r="LN14" i="76"/>
  <c r="LO14" i="76"/>
  <c r="LP14" i="76"/>
  <c r="LQ14" i="76"/>
  <c r="LR14" i="76"/>
  <c r="LS14" i="76"/>
  <c r="LT14" i="76"/>
  <c r="LU14" i="76"/>
  <c r="LV14" i="76"/>
  <c r="LW14" i="76"/>
  <c r="LX14" i="76"/>
  <c r="LY14" i="76"/>
  <c r="LZ14" i="76"/>
  <c r="MA14" i="76"/>
  <c r="ME14" i="76"/>
  <c r="MF14" i="76"/>
  <c r="MG14" i="76"/>
  <c r="MH14" i="76"/>
  <c r="MI14" i="76"/>
  <c r="MJ14" i="76"/>
  <c r="MK14" i="76"/>
  <c r="ML14" i="76"/>
  <c r="MM14" i="76"/>
  <c r="MN14" i="76"/>
  <c r="MO14" i="76"/>
  <c r="MP14" i="76"/>
  <c r="MQ14" i="76"/>
  <c r="MR14" i="76"/>
  <c r="MS14" i="76"/>
  <c r="MT14" i="76"/>
  <c r="MU14" i="76"/>
  <c r="MV14" i="76"/>
  <c r="MW14" i="76"/>
  <c r="MX14" i="76"/>
  <c r="MY14" i="76"/>
  <c r="MZ14" i="76"/>
  <c r="NA14" i="76"/>
  <c r="NB14" i="76"/>
  <c r="NC14" i="76"/>
  <c r="ND14" i="76"/>
  <c r="NE14" i="76"/>
  <c r="NF14" i="76"/>
  <c r="NG14" i="76"/>
  <c r="NH14" i="76"/>
  <c r="NI14" i="76"/>
  <c r="C15" i="76"/>
  <c r="D15" i="76"/>
  <c r="E15" i="76"/>
  <c r="F15" i="76"/>
  <c r="G15" i="76"/>
  <c r="H15" i="76"/>
  <c r="I15" i="76"/>
  <c r="J15" i="76"/>
  <c r="K15" i="76"/>
  <c r="L15" i="76"/>
  <c r="M15" i="76"/>
  <c r="N15" i="76"/>
  <c r="O15" i="76"/>
  <c r="P15" i="76"/>
  <c r="Q15" i="76"/>
  <c r="R15" i="76"/>
  <c r="S15" i="76"/>
  <c r="T15" i="76"/>
  <c r="U15" i="76"/>
  <c r="V15" i="76"/>
  <c r="W15" i="76"/>
  <c r="X15" i="76"/>
  <c r="Y15" i="76"/>
  <c r="Z15" i="76"/>
  <c r="AA15" i="76"/>
  <c r="AB15" i="76"/>
  <c r="AC15" i="76"/>
  <c r="AD15" i="76"/>
  <c r="AE15" i="76"/>
  <c r="AF15" i="76"/>
  <c r="AG15" i="76"/>
  <c r="AK15" i="76"/>
  <c r="AL15" i="76"/>
  <c r="AM15" i="76"/>
  <c r="AN15" i="76"/>
  <c r="AO15" i="76"/>
  <c r="AP15" i="76"/>
  <c r="AQ15" i="76"/>
  <c r="AR15" i="76"/>
  <c r="AS15" i="76"/>
  <c r="AT15" i="76"/>
  <c r="AU15" i="76"/>
  <c r="AV15" i="76"/>
  <c r="AW15" i="76"/>
  <c r="AX15" i="76"/>
  <c r="AY15" i="76"/>
  <c r="AZ15" i="76"/>
  <c r="BA15" i="76"/>
  <c r="BB15" i="76"/>
  <c r="BC15" i="76"/>
  <c r="BD15" i="76"/>
  <c r="BE15" i="76"/>
  <c r="BF15" i="76"/>
  <c r="BG15" i="76"/>
  <c r="BH15" i="76"/>
  <c r="BI15" i="76"/>
  <c r="BJ15" i="76"/>
  <c r="BK15" i="76"/>
  <c r="BL15" i="76"/>
  <c r="BM15" i="76"/>
  <c r="BN15" i="76"/>
  <c r="BO15" i="76"/>
  <c r="BS15" i="76"/>
  <c r="BT15" i="76"/>
  <c r="BU15" i="76"/>
  <c r="BV15" i="76"/>
  <c r="BW15" i="76"/>
  <c r="BX15" i="76"/>
  <c r="BY15" i="76"/>
  <c r="BZ15" i="76"/>
  <c r="CA15" i="76"/>
  <c r="CB15" i="76"/>
  <c r="CC15" i="76"/>
  <c r="CD15" i="76"/>
  <c r="CE15" i="76"/>
  <c r="CF15" i="76"/>
  <c r="CG15" i="76"/>
  <c r="CH15" i="76"/>
  <c r="CI15" i="76"/>
  <c r="CJ15" i="76"/>
  <c r="CK15" i="76"/>
  <c r="CL15" i="76"/>
  <c r="CM15" i="76"/>
  <c r="CN15" i="76"/>
  <c r="CO15" i="76"/>
  <c r="CP15" i="76"/>
  <c r="CQ15" i="76"/>
  <c r="CR15" i="76"/>
  <c r="CS15" i="76"/>
  <c r="CT15" i="76"/>
  <c r="CU15" i="76"/>
  <c r="CV15" i="76"/>
  <c r="CW15" i="76"/>
  <c r="DA15" i="76"/>
  <c r="DB15" i="76"/>
  <c r="DC15" i="76"/>
  <c r="DD15" i="76"/>
  <c r="DE15" i="76"/>
  <c r="DF15" i="76"/>
  <c r="DG15" i="76"/>
  <c r="DH15" i="76"/>
  <c r="DI15" i="76"/>
  <c r="DJ15" i="76"/>
  <c r="DK15" i="76"/>
  <c r="DL15" i="76"/>
  <c r="DM15" i="76"/>
  <c r="DN15" i="76"/>
  <c r="DO15" i="76"/>
  <c r="DP15" i="76"/>
  <c r="DQ15" i="76"/>
  <c r="DR15" i="76"/>
  <c r="DS15" i="76"/>
  <c r="DT15" i="76"/>
  <c r="DU15" i="76"/>
  <c r="DV15" i="76"/>
  <c r="DW15" i="76"/>
  <c r="DX15" i="76"/>
  <c r="DY15" i="76"/>
  <c r="DZ15" i="76"/>
  <c r="EA15" i="76"/>
  <c r="EB15" i="76"/>
  <c r="EC15" i="76"/>
  <c r="ED15" i="76"/>
  <c r="EE15" i="76"/>
  <c r="EI15" i="76"/>
  <c r="EJ15" i="76"/>
  <c r="EK15" i="76"/>
  <c r="EL15" i="76"/>
  <c r="EM15" i="76"/>
  <c r="EN15" i="76"/>
  <c r="EO15" i="76"/>
  <c r="EP15" i="76"/>
  <c r="EQ15" i="76"/>
  <c r="ER15" i="76"/>
  <c r="ES15" i="76"/>
  <c r="ET15" i="76"/>
  <c r="EU15" i="76"/>
  <c r="EV15" i="76"/>
  <c r="EW15" i="76"/>
  <c r="EX15" i="76"/>
  <c r="EY15" i="76"/>
  <c r="EZ15" i="76"/>
  <c r="FA15" i="76"/>
  <c r="FB15" i="76"/>
  <c r="FC15" i="76"/>
  <c r="FD15" i="76"/>
  <c r="FE15" i="76"/>
  <c r="FF15" i="76"/>
  <c r="FG15" i="76"/>
  <c r="FH15" i="76"/>
  <c r="FI15" i="76"/>
  <c r="FJ15" i="76"/>
  <c r="FK15" i="76"/>
  <c r="FL15" i="76"/>
  <c r="FM15" i="76"/>
  <c r="FQ15" i="76"/>
  <c r="FR15" i="76"/>
  <c r="FS15" i="76"/>
  <c r="FT15" i="76"/>
  <c r="FU15" i="76"/>
  <c r="FV15" i="76"/>
  <c r="FW15" i="76"/>
  <c r="FX15" i="76"/>
  <c r="FY15" i="76"/>
  <c r="FZ15" i="76"/>
  <c r="GA15" i="76"/>
  <c r="GB15" i="76"/>
  <c r="GC15" i="76"/>
  <c r="GD15" i="76"/>
  <c r="GE15" i="76"/>
  <c r="GF15" i="76"/>
  <c r="GG15" i="76"/>
  <c r="GH15" i="76"/>
  <c r="GI15" i="76"/>
  <c r="GJ15" i="76"/>
  <c r="GK15" i="76"/>
  <c r="GL15" i="76"/>
  <c r="GM15" i="76"/>
  <c r="GN15" i="76"/>
  <c r="GO15" i="76"/>
  <c r="GP15" i="76"/>
  <c r="GQ15" i="76"/>
  <c r="GR15" i="76"/>
  <c r="GS15" i="76"/>
  <c r="GT15" i="76"/>
  <c r="GU15" i="76"/>
  <c r="GY15" i="76"/>
  <c r="GZ15" i="76"/>
  <c r="HA15" i="76"/>
  <c r="HB15" i="76"/>
  <c r="HC15" i="76"/>
  <c r="HD15" i="76"/>
  <c r="HE15" i="76"/>
  <c r="HF15" i="76"/>
  <c r="HG15" i="76"/>
  <c r="HH15" i="76"/>
  <c r="HI15" i="76"/>
  <c r="HJ15" i="76"/>
  <c r="HK15" i="76"/>
  <c r="HL15" i="76"/>
  <c r="HM15" i="76"/>
  <c r="HN15" i="76"/>
  <c r="HO15" i="76"/>
  <c r="HP15" i="76"/>
  <c r="HQ15" i="76"/>
  <c r="HR15" i="76"/>
  <c r="HS15" i="76"/>
  <c r="HT15" i="76"/>
  <c r="HU15" i="76"/>
  <c r="HV15" i="76"/>
  <c r="HW15" i="76"/>
  <c r="HX15" i="76"/>
  <c r="HY15" i="76"/>
  <c r="HZ15" i="76"/>
  <c r="IA15" i="76"/>
  <c r="IB15" i="76"/>
  <c r="IC15" i="76"/>
  <c r="IG15" i="76"/>
  <c r="IH15" i="76"/>
  <c r="II15" i="76"/>
  <c r="IJ15" i="76"/>
  <c r="IK15" i="76"/>
  <c r="IL15" i="76"/>
  <c r="IM15" i="76"/>
  <c r="IN15" i="76"/>
  <c r="IO15" i="76"/>
  <c r="IP15" i="76"/>
  <c r="IQ15" i="76"/>
  <c r="IR15" i="76"/>
  <c r="IS15" i="76"/>
  <c r="IT15" i="76"/>
  <c r="IU15" i="76"/>
  <c r="IV15" i="76"/>
  <c r="IW15" i="76"/>
  <c r="IX15" i="76"/>
  <c r="IY15" i="76"/>
  <c r="IZ15" i="76"/>
  <c r="JA15" i="76"/>
  <c r="JB15" i="76"/>
  <c r="JC15" i="76"/>
  <c r="JD15" i="76"/>
  <c r="JE15" i="76"/>
  <c r="JF15" i="76"/>
  <c r="JG15" i="76"/>
  <c r="JH15" i="76"/>
  <c r="JI15" i="76"/>
  <c r="JJ15" i="76"/>
  <c r="JK15" i="76"/>
  <c r="JO15" i="76"/>
  <c r="JP15" i="76"/>
  <c r="JQ15" i="76"/>
  <c r="JR15" i="76"/>
  <c r="JS15" i="76"/>
  <c r="JT15" i="76"/>
  <c r="JU15" i="76"/>
  <c r="JV15" i="76"/>
  <c r="JW15" i="76"/>
  <c r="JX15" i="76"/>
  <c r="JY15" i="76"/>
  <c r="JZ15" i="76"/>
  <c r="KA15" i="76"/>
  <c r="KB15" i="76"/>
  <c r="KC15" i="76"/>
  <c r="KD15" i="76"/>
  <c r="KE15" i="76"/>
  <c r="KF15" i="76"/>
  <c r="KG15" i="76"/>
  <c r="KH15" i="76"/>
  <c r="KI15" i="76"/>
  <c r="KJ15" i="76"/>
  <c r="KK15" i="76"/>
  <c r="KL15" i="76"/>
  <c r="KM15" i="76"/>
  <c r="KN15" i="76"/>
  <c r="KO15" i="76"/>
  <c r="KP15" i="76"/>
  <c r="KQ15" i="76"/>
  <c r="KR15" i="76"/>
  <c r="KS15" i="76"/>
  <c r="KW15" i="76"/>
  <c r="KX15" i="76"/>
  <c r="KY15" i="76"/>
  <c r="KZ15" i="76"/>
  <c r="LA15" i="76"/>
  <c r="LB15" i="76"/>
  <c r="LC15" i="76"/>
  <c r="LD15" i="76"/>
  <c r="LE15" i="76"/>
  <c r="LF15" i="76"/>
  <c r="LG15" i="76"/>
  <c r="LH15" i="76"/>
  <c r="LI15" i="76"/>
  <c r="LJ15" i="76"/>
  <c r="LK15" i="76"/>
  <c r="LL15" i="76"/>
  <c r="LM15" i="76"/>
  <c r="LN15" i="76"/>
  <c r="LO15" i="76"/>
  <c r="LP15" i="76"/>
  <c r="LQ15" i="76"/>
  <c r="LR15" i="76"/>
  <c r="LS15" i="76"/>
  <c r="LT15" i="76"/>
  <c r="LU15" i="76"/>
  <c r="LV15" i="76"/>
  <c r="LW15" i="76"/>
  <c r="LX15" i="76"/>
  <c r="LY15" i="76"/>
  <c r="LZ15" i="76"/>
  <c r="MA15" i="76"/>
  <c r="ME15" i="76"/>
  <c r="MF15" i="76"/>
  <c r="MG15" i="76"/>
  <c r="MH15" i="76"/>
  <c r="MI15" i="76"/>
  <c r="MJ15" i="76"/>
  <c r="MK15" i="76"/>
  <c r="ML15" i="76"/>
  <c r="MM15" i="76"/>
  <c r="MN15" i="76"/>
  <c r="MO15" i="76"/>
  <c r="MP15" i="76"/>
  <c r="MQ15" i="76"/>
  <c r="MR15" i="76"/>
  <c r="MS15" i="76"/>
  <c r="MT15" i="76"/>
  <c r="MU15" i="76"/>
  <c r="MV15" i="76"/>
  <c r="MW15" i="76"/>
  <c r="MX15" i="76"/>
  <c r="MY15" i="76"/>
  <c r="MZ15" i="76"/>
  <c r="NA15" i="76"/>
  <c r="NB15" i="76"/>
  <c r="NC15" i="76"/>
  <c r="ND15" i="76"/>
  <c r="NE15" i="76"/>
  <c r="NF15" i="76"/>
  <c r="NG15" i="76"/>
  <c r="NH15" i="76"/>
  <c r="NI15" i="76"/>
  <c r="C16" i="76"/>
  <c r="D16" i="76"/>
  <c r="E16" i="76"/>
  <c r="F16" i="76"/>
  <c r="G16" i="76"/>
  <c r="H16" i="76"/>
  <c r="I16" i="76"/>
  <c r="J16" i="76"/>
  <c r="K16" i="76"/>
  <c r="L16" i="76"/>
  <c r="M16" i="76"/>
  <c r="N16" i="76"/>
  <c r="O16" i="76"/>
  <c r="P16" i="76"/>
  <c r="Q16" i="76"/>
  <c r="R16" i="76"/>
  <c r="S16" i="76"/>
  <c r="T16" i="76"/>
  <c r="U16" i="76"/>
  <c r="V16" i="76"/>
  <c r="W16" i="76"/>
  <c r="X16" i="76"/>
  <c r="Y16" i="76"/>
  <c r="Z16" i="76"/>
  <c r="AA16" i="76"/>
  <c r="AB16" i="76"/>
  <c r="AC16" i="76"/>
  <c r="AD16" i="76"/>
  <c r="AE16" i="76"/>
  <c r="AF16" i="76"/>
  <c r="AG16" i="76"/>
  <c r="AK16" i="76"/>
  <c r="AL16" i="76"/>
  <c r="AM16" i="76"/>
  <c r="AN16" i="76"/>
  <c r="AO16" i="76"/>
  <c r="AP16" i="76"/>
  <c r="AQ16" i="76"/>
  <c r="AR16" i="76"/>
  <c r="AS16" i="76"/>
  <c r="AT16" i="76"/>
  <c r="AU16" i="76"/>
  <c r="AV16" i="76"/>
  <c r="AW16" i="76"/>
  <c r="AX16" i="76"/>
  <c r="AY16" i="76"/>
  <c r="AZ16" i="76"/>
  <c r="BA16" i="76"/>
  <c r="BB16" i="76"/>
  <c r="BC16" i="76"/>
  <c r="BD16" i="76"/>
  <c r="BE16" i="76"/>
  <c r="BF16" i="76"/>
  <c r="BG16" i="76"/>
  <c r="BH16" i="76"/>
  <c r="BI16" i="76"/>
  <c r="BJ16" i="76"/>
  <c r="BK16" i="76"/>
  <c r="BL16" i="76"/>
  <c r="BM16" i="76"/>
  <c r="BN16" i="76"/>
  <c r="BO16" i="76"/>
  <c r="BS16" i="76"/>
  <c r="BT16" i="76"/>
  <c r="BU16" i="76"/>
  <c r="BV16" i="76"/>
  <c r="BW16" i="76"/>
  <c r="BX16" i="76"/>
  <c r="BY16" i="76"/>
  <c r="BZ16" i="76"/>
  <c r="CA16" i="76"/>
  <c r="CB16" i="76"/>
  <c r="CC16" i="76"/>
  <c r="CD16" i="76"/>
  <c r="CE16" i="76"/>
  <c r="CF16" i="76"/>
  <c r="CG16" i="76"/>
  <c r="CH16" i="76"/>
  <c r="CI16" i="76"/>
  <c r="CJ16" i="76"/>
  <c r="CK16" i="76"/>
  <c r="CL16" i="76"/>
  <c r="CM16" i="76"/>
  <c r="CN16" i="76"/>
  <c r="CO16" i="76"/>
  <c r="CP16" i="76"/>
  <c r="CQ16" i="76"/>
  <c r="CR16" i="76"/>
  <c r="CS16" i="76"/>
  <c r="CT16" i="76"/>
  <c r="CU16" i="76"/>
  <c r="CV16" i="76"/>
  <c r="CW16" i="76"/>
  <c r="DA16" i="76"/>
  <c r="DB16" i="76"/>
  <c r="DC16" i="76"/>
  <c r="DD16" i="76"/>
  <c r="DE16" i="76"/>
  <c r="DF16" i="76"/>
  <c r="DG16" i="76"/>
  <c r="DH16" i="76"/>
  <c r="DI16" i="76"/>
  <c r="DJ16" i="76"/>
  <c r="DK16" i="76"/>
  <c r="DL16" i="76"/>
  <c r="DM16" i="76"/>
  <c r="DN16" i="76"/>
  <c r="DO16" i="76"/>
  <c r="DP16" i="76"/>
  <c r="DQ16" i="76"/>
  <c r="DR16" i="76"/>
  <c r="DS16" i="76"/>
  <c r="DT16" i="76"/>
  <c r="DU16" i="76"/>
  <c r="DV16" i="76"/>
  <c r="DW16" i="76"/>
  <c r="DX16" i="76"/>
  <c r="DY16" i="76"/>
  <c r="DZ16" i="76"/>
  <c r="EA16" i="76"/>
  <c r="EB16" i="76"/>
  <c r="EC16" i="76"/>
  <c r="ED16" i="76"/>
  <c r="EE16" i="76"/>
  <c r="EI16" i="76"/>
  <c r="EJ16" i="76"/>
  <c r="EK16" i="76"/>
  <c r="EL16" i="76"/>
  <c r="EM16" i="76"/>
  <c r="EN16" i="76"/>
  <c r="EO16" i="76"/>
  <c r="EP16" i="76"/>
  <c r="EQ16" i="76"/>
  <c r="ER16" i="76"/>
  <c r="ES16" i="76"/>
  <c r="ET16" i="76"/>
  <c r="EU16" i="76"/>
  <c r="EV16" i="76"/>
  <c r="EW16" i="76"/>
  <c r="EX16" i="76"/>
  <c r="EY16" i="76"/>
  <c r="EZ16" i="76"/>
  <c r="FA16" i="76"/>
  <c r="FB16" i="76"/>
  <c r="FC16" i="76"/>
  <c r="FD16" i="76"/>
  <c r="FE16" i="76"/>
  <c r="FF16" i="76"/>
  <c r="FG16" i="76"/>
  <c r="FH16" i="76"/>
  <c r="FI16" i="76"/>
  <c r="FJ16" i="76"/>
  <c r="FK16" i="76"/>
  <c r="FL16" i="76"/>
  <c r="FM16" i="76"/>
  <c r="FQ16" i="76"/>
  <c r="FR16" i="76"/>
  <c r="FS16" i="76"/>
  <c r="FT16" i="76"/>
  <c r="FU16" i="76"/>
  <c r="FV16" i="76"/>
  <c r="FW16" i="76"/>
  <c r="FX16" i="76"/>
  <c r="FY16" i="76"/>
  <c r="FZ16" i="76"/>
  <c r="GA16" i="76"/>
  <c r="GB16" i="76"/>
  <c r="GC16" i="76"/>
  <c r="GD16" i="76"/>
  <c r="GE16" i="76"/>
  <c r="GF16" i="76"/>
  <c r="GG16" i="76"/>
  <c r="GH16" i="76"/>
  <c r="GI16" i="76"/>
  <c r="GJ16" i="76"/>
  <c r="GK16" i="76"/>
  <c r="GL16" i="76"/>
  <c r="GM16" i="76"/>
  <c r="GN16" i="76"/>
  <c r="GO16" i="76"/>
  <c r="GP16" i="76"/>
  <c r="GQ16" i="76"/>
  <c r="GR16" i="76"/>
  <c r="GS16" i="76"/>
  <c r="GT16" i="76"/>
  <c r="GU16" i="76"/>
  <c r="GY16" i="76"/>
  <c r="GZ16" i="76"/>
  <c r="HA16" i="76"/>
  <c r="HB16" i="76"/>
  <c r="HC16" i="76"/>
  <c r="HD16" i="76"/>
  <c r="HE16" i="76"/>
  <c r="HF16" i="76"/>
  <c r="HG16" i="76"/>
  <c r="HH16" i="76"/>
  <c r="HI16" i="76"/>
  <c r="HJ16" i="76"/>
  <c r="HK16" i="76"/>
  <c r="HL16" i="76"/>
  <c r="HM16" i="76"/>
  <c r="HN16" i="76"/>
  <c r="HO16" i="76"/>
  <c r="HP16" i="76"/>
  <c r="HQ16" i="76"/>
  <c r="HR16" i="76"/>
  <c r="HS16" i="76"/>
  <c r="HT16" i="76"/>
  <c r="HU16" i="76"/>
  <c r="HV16" i="76"/>
  <c r="HW16" i="76"/>
  <c r="HX16" i="76"/>
  <c r="HY16" i="76"/>
  <c r="HZ16" i="76"/>
  <c r="IA16" i="76"/>
  <c r="IB16" i="76"/>
  <c r="IC16" i="76"/>
  <c r="IG16" i="76"/>
  <c r="IH16" i="76"/>
  <c r="II16" i="76"/>
  <c r="IJ16" i="76"/>
  <c r="IK16" i="76"/>
  <c r="IL16" i="76"/>
  <c r="IM16" i="76"/>
  <c r="IN16" i="76"/>
  <c r="IO16" i="76"/>
  <c r="IP16" i="76"/>
  <c r="IQ16" i="76"/>
  <c r="IR16" i="76"/>
  <c r="IS16" i="76"/>
  <c r="IT16" i="76"/>
  <c r="IU16" i="76"/>
  <c r="IV16" i="76"/>
  <c r="IW16" i="76"/>
  <c r="IX16" i="76"/>
  <c r="IY16" i="76"/>
  <c r="IZ16" i="76"/>
  <c r="JA16" i="76"/>
  <c r="JB16" i="76"/>
  <c r="JC16" i="76"/>
  <c r="JD16" i="76"/>
  <c r="JE16" i="76"/>
  <c r="JF16" i="76"/>
  <c r="JG16" i="76"/>
  <c r="JH16" i="76"/>
  <c r="JI16" i="76"/>
  <c r="JJ16" i="76"/>
  <c r="JK16" i="76"/>
  <c r="JO16" i="76"/>
  <c r="JP16" i="76"/>
  <c r="JQ16" i="76"/>
  <c r="JR16" i="76"/>
  <c r="JS16" i="76"/>
  <c r="JT16" i="76"/>
  <c r="JU16" i="76"/>
  <c r="JV16" i="76"/>
  <c r="JW16" i="76"/>
  <c r="JX16" i="76"/>
  <c r="JY16" i="76"/>
  <c r="JZ16" i="76"/>
  <c r="KA16" i="76"/>
  <c r="KB16" i="76"/>
  <c r="KC16" i="76"/>
  <c r="KD16" i="76"/>
  <c r="KE16" i="76"/>
  <c r="KF16" i="76"/>
  <c r="KG16" i="76"/>
  <c r="KH16" i="76"/>
  <c r="KI16" i="76"/>
  <c r="KJ16" i="76"/>
  <c r="KK16" i="76"/>
  <c r="KL16" i="76"/>
  <c r="KM16" i="76"/>
  <c r="KN16" i="76"/>
  <c r="KO16" i="76"/>
  <c r="KP16" i="76"/>
  <c r="KQ16" i="76"/>
  <c r="KR16" i="76"/>
  <c r="KS16" i="76"/>
  <c r="KW16" i="76"/>
  <c r="KX16" i="76"/>
  <c r="KY16" i="76"/>
  <c r="KZ16" i="76"/>
  <c r="LA16" i="76"/>
  <c r="LB16" i="76"/>
  <c r="LC16" i="76"/>
  <c r="LD16" i="76"/>
  <c r="LE16" i="76"/>
  <c r="LF16" i="76"/>
  <c r="LG16" i="76"/>
  <c r="LH16" i="76"/>
  <c r="LI16" i="76"/>
  <c r="LJ16" i="76"/>
  <c r="LK16" i="76"/>
  <c r="LL16" i="76"/>
  <c r="LM16" i="76"/>
  <c r="LN16" i="76"/>
  <c r="LO16" i="76"/>
  <c r="LP16" i="76"/>
  <c r="LQ16" i="76"/>
  <c r="LR16" i="76"/>
  <c r="LS16" i="76"/>
  <c r="LT16" i="76"/>
  <c r="LU16" i="76"/>
  <c r="LV16" i="76"/>
  <c r="LW16" i="76"/>
  <c r="LX16" i="76"/>
  <c r="LY16" i="76"/>
  <c r="LZ16" i="76"/>
  <c r="MA16" i="76"/>
  <c r="ME16" i="76"/>
  <c r="MF16" i="76"/>
  <c r="MG16" i="76"/>
  <c r="MH16" i="76"/>
  <c r="MI16" i="76"/>
  <c r="MJ16" i="76"/>
  <c r="MK16" i="76"/>
  <c r="ML16" i="76"/>
  <c r="MM16" i="76"/>
  <c r="MN16" i="76"/>
  <c r="MO16" i="76"/>
  <c r="MP16" i="76"/>
  <c r="MQ16" i="76"/>
  <c r="MR16" i="76"/>
  <c r="MS16" i="76"/>
  <c r="MT16" i="76"/>
  <c r="MU16" i="76"/>
  <c r="MV16" i="76"/>
  <c r="MW16" i="76"/>
  <c r="MX16" i="76"/>
  <c r="MY16" i="76"/>
  <c r="MZ16" i="76"/>
  <c r="NA16" i="76"/>
  <c r="NB16" i="76"/>
  <c r="NC16" i="76"/>
  <c r="ND16" i="76"/>
  <c r="NE16" i="76"/>
  <c r="NF16" i="76"/>
  <c r="NG16" i="76"/>
  <c r="NH16" i="76"/>
  <c r="NI16" i="76"/>
  <c r="C17" i="76"/>
  <c r="D17" i="76"/>
  <c r="E17" i="76"/>
  <c r="F17" i="76"/>
  <c r="G17" i="76"/>
  <c r="H17" i="76"/>
  <c r="I17" i="76"/>
  <c r="J17" i="76"/>
  <c r="K17" i="76"/>
  <c r="L17" i="76"/>
  <c r="M17" i="76"/>
  <c r="N17" i="76"/>
  <c r="O17" i="76"/>
  <c r="P17" i="76"/>
  <c r="Q17" i="76"/>
  <c r="R17" i="76"/>
  <c r="S17" i="76"/>
  <c r="T17" i="76"/>
  <c r="U17" i="76"/>
  <c r="V17" i="76"/>
  <c r="W17" i="76"/>
  <c r="X17" i="76"/>
  <c r="Y17" i="76"/>
  <c r="Z17" i="76"/>
  <c r="AA17" i="76"/>
  <c r="AB17" i="76"/>
  <c r="AC17" i="76"/>
  <c r="AD17" i="76"/>
  <c r="AE17" i="76"/>
  <c r="AF17" i="76"/>
  <c r="AG17" i="76"/>
  <c r="AK17" i="76"/>
  <c r="AL17" i="76"/>
  <c r="AM17" i="76"/>
  <c r="AN17" i="76"/>
  <c r="AO17" i="76"/>
  <c r="AP17" i="76"/>
  <c r="AQ17" i="76"/>
  <c r="AR17" i="76"/>
  <c r="AS17" i="76"/>
  <c r="AT17" i="76"/>
  <c r="AU17" i="76"/>
  <c r="AV17" i="76"/>
  <c r="AW17" i="76"/>
  <c r="AX17" i="76"/>
  <c r="AY17" i="76"/>
  <c r="AZ17" i="76"/>
  <c r="BA17" i="76"/>
  <c r="BB17" i="76"/>
  <c r="BC17" i="76"/>
  <c r="BD17" i="76"/>
  <c r="BE17" i="76"/>
  <c r="BF17" i="76"/>
  <c r="BG17" i="76"/>
  <c r="BH17" i="76"/>
  <c r="BI17" i="76"/>
  <c r="BJ17" i="76"/>
  <c r="BK17" i="76"/>
  <c r="BL17" i="76"/>
  <c r="BM17" i="76"/>
  <c r="BN17" i="76"/>
  <c r="BO17" i="76"/>
  <c r="BS17" i="76"/>
  <c r="BT17" i="76"/>
  <c r="BU17" i="76"/>
  <c r="BV17" i="76"/>
  <c r="BW17" i="76"/>
  <c r="BX17" i="76"/>
  <c r="BY17" i="76"/>
  <c r="BZ17" i="76"/>
  <c r="CA17" i="76"/>
  <c r="CB17" i="76"/>
  <c r="CC17" i="76"/>
  <c r="CD17" i="76"/>
  <c r="CE17" i="76"/>
  <c r="CF17" i="76"/>
  <c r="CG17" i="76"/>
  <c r="CH17" i="76"/>
  <c r="CI17" i="76"/>
  <c r="CJ17" i="76"/>
  <c r="CK17" i="76"/>
  <c r="CL17" i="76"/>
  <c r="CM17" i="76"/>
  <c r="CN17" i="76"/>
  <c r="CO17" i="76"/>
  <c r="CP17" i="76"/>
  <c r="CQ17" i="76"/>
  <c r="CR17" i="76"/>
  <c r="CS17" i="76"/>
  <c r="CT17" i="76"/>
  <c r="CU17" i="76"/>
  <c r="CV17" i="76"/>
  <c r="CW17" i="76"/>
  <c r="DA17" i="76"/>
  <c r="DB17" i="76"/>
  <c r="DC17" i="76"/>
  <c r="DD17" i="76"/>
  <c r="DE17" i="76"/>
  <c r="DF17" i="76"/>
  <c r="DG17" i="76"/>
  <c r="DH17" i="76"/>
  <c r="DI17" i="76"/>
  <c r="DJ17" i="76"/>
  <c r="DK17" i="76"/>
  <c r="DL17" i="76"/>
  <c r="DM17" i="76"/>
  <c r="DN17" i="76"/>
  <c r="DO17" i="76"/>
  <c r="DP17" i="76"/>
  <c r="DQ17" i="76"/>
  <c r="DR17" i="76"/>
  <c r="DS17" i="76"/>
  <c r="DT17" i="76"/>
  <c r="DU17" i="76"/>
  <c r="DV17" i="76"/>
  <c r="DW17" i="76"/>
  <c r="DX17" i="76"/>
  <c r="DY17" i="76"/>
  <c r="DZ17" i="76"/>
  <c r="EA17" i="76"/>
  <c r="EB17" i="76"/>
  <c r="EC17" i="76"/>
  <c r="ED17" i="76"/>
  <c r="EE17" i="76"/>
  <c r="EI17" i="76"/>
  <c r="EJ17" i="76"/>
  <c r="EK17" i="76"/>
  <c r="EL17" i="76"/>
  <c r="EM17" i="76"/>
  <c r="EN17" i="76"/>
  <c r="EO17" i="76"/>
  <c r="EP17" i="76"/>
  <c r="EQ17" i="76"/>
  <c r="ER17" i="76"/>
  <c r="ES17" i="76"/>
  <c r="ET17" i="76"/>
  <c r="EU17" i="76"/>
  <c r="EV17" i="76"/>
  <c r="EW17" i="76"/>
  <c r="EX17" i="76"/>
  <c r="EY17" i="76"/>
  <c r="EZ17" i="76"/>
  <c r="FA17" i="76"/>
  <c r="FB17" i="76"/>
  <c r="FC17" i="76"/>
  <c r="FD17" i="76"/>
  <c r="FE17" i="76"/>
  <c r="FF17" i="76"/>
  <c r="FG17" i="76"/>
  <c r="FH17" i="76"/>
  <c r="FI17" i="76"/>
  <c r="FJ17" i="76"/>
  <c r="FK17" i="76"/>
  <c r="FL17" i="76"/>
  <c r="FM17" i="76"/>
  <c r="FQ17" i="76"/>
  <c r="FR17" i="76"/>
  <c r="FS17" i="76"/>
  <c r="FT17" i="76"/>
  <c r="FU17" i="76"/>
  <c r="FV17" i="76"/>
  <c r="FW17" i="76"/>
  <c r="FX17" i="76"/>
  <c r="FY17" i="76"/>
  <c r="FZ17" i="76"/>
  <c r="GA17" i="76"/>
  <c r="GB17" i="76"/>
  <c r="GC17" i="76"/>
  <c r="GD17" i="76"/>
  <c r="GE17" i="76"/>
  <c r="GF17" i="76"/>
  <c r="GG17" i="76"/>
  <c r="GH17" i="76"/>
  <c r="GI17" i="76"/>
  <c r="GJ17" i="76"/>
  <c r="GK17" i="76"/>
  <c r="GL17" i="76"/>
  <c r="GM17" i="76"/>
  <c r="GN17" i="76"/>
  <c r="GO17" i="76"/>
  <c r="GP17" i="76"/>
  <c r="GQ17" i="76"/>
  <c r="GR17" i="76"/>
  <c r="GS17" i="76"/>
  <c r="GT17" i="76"/>
  <c r="GU17" i="76"/>
  <c r="GY17" i="76"/>
  <c r="GZ17" i="76"/>
  <c r="HA17" i="76"/>
  <c r="HB17" i="76"/>
  <c r="HC17" i="76"/>
  <c r="HD17" i="76"/>
  <c r="HE17" i="76"/>
  <c r="HF17" i="76"/>
  <c r="HG17" i="76"/>
  <c r="HH17" i="76"/>
  <c r="HI17" i="76"/>
  <c r="HJ17" i="76"/>
  <c r="HK17" i="76"/>
  <c r="HL17" i="76"/>
  <c r="HM17" i="76"/>
  <c r="HN17" i="76"/>
  <c r="HO17" i="76"/>
  <c r="HP17" i="76"/>
  <c r="HQ17" i="76"/>
  <c r="HR17" i="76"/>
  <c r="HS17" i="76"/>
  <c r="HT17" i="76"/>
  <c r="HU17" i="76"/>
  <c r="HV17" i="76"/>
  <c r="HW17" i="76"/>
  <c r="HX17" i="76"/>
  <c r="HY17" i="76"/>
  <c r="HZ17" i="76"/>
  <c r="IA17" i="76"/>
  <c r="IB17" i="76"/>
  <c r="IC17" i="76"/>
  <c r="IG17" i="76"/>
  <c r="IH17" i="76"/>
  <c r="II17" i="76"/>
  <c r="IJ17" i="76"/>
  <c r="IK17" i="76"/>
  <c r="IL17" i="76"/>
  <c r="IM17" i="76"/>
  <c r="IN17" i="76"/>
  <c r="IO17" i="76"/>
  <c r="IP17" i="76"/>
  <c r="IQ17" i="76"/>
  <c r="IR17" i="76"/>
  <c r="IS17" i="76"/>
  <c r="IT17" i="76"/>
  <c r="IU17" i="76"/>
  <c r="IV17" i="76"/>
  <c r="IW17" i="76"/>
  <c r="IX17" i="76"/>
  <c r="IY17" i="76"/>
  <c r="IZ17" i="76"/>
  <c r="JA17" i="76"/>
  <c r="JB17" i="76"/>
  <c r="JC17" i="76"/>
  <c r="JD17" i="76"/>
  <c r="JE17" i="76"/>
  <c r="JF17" i="76"/>
  <c r="JG17" i="76"/>
  <c r="JH17" i="76"/>
  <c r="JI17" i="76"/>
  <c r="JJ17" i="76"/>
  <c r="JK17" i="76"/>
  <c r="JO17" i="76"/>
  <c r="JP17" i="76"/>
  <c r="JQ17" i="76"/>
  <c r="JR17" i="76"/>
  <c r="JS17" i="76"/>
  <c r="JT17" i="76"/>
  <c r="JU17" i="76"/>
  <c r="JV17" i="76"/>
  <c r="JW17" i="76"/>
  <c r="JX17" i="76"/>
  <c r="JY17" i="76"/>
  <c r="JZ17" i="76"/>
  <c r="KA17" i="76"/>
  <c r="KB17" i="76"/>
  <c r="KC17" i="76"/>
  <c r="KD17" i="76"/>
  <c r="KE17" i="76"/>
  <c r="KF17" i="76"/>
  <c r="KG17" i="76"/>
  <c r="KH17" i="76"/>
  <c r="KI17" i="76"/>
  <c r="KJ17" i="76"/>
  <c r="KK17" i="76"/>
  <c r="KL17" i="76"/>
  <c r="KM17" i="76"/>
  <c r="KN17" i="76"/>
  <c r="KO17" i="76"/>
  <c r="KP17" i="76"/>
  <c r="KQ17" i="76"/>
  <c r="KR17" i="76"/>
  <c r="KS17" i="76"/>
  <c r="KW17" i="76"/>
  <c r="KX17" i="76"/>
  <c r="KY17" i="76"/>
  <c r="KZ17" i="76"/>
  <c r="LA17" i="76"/>
  <c r="LB17" i="76"/>
  <c r="LC17" i="76"/>
  <c r="LD17" i="76"/>
  <c r="LE17" i="76"/>
  <c r="LF17" i="76"/>
  <c r="LG17" i="76"/>
  <c r="LH17" i="76"/>
  <c r="LI17" i="76"/>
  <c r="LJ17" i="76"/>
  <c r="LK17" i="76"/>
  <c r="LL17" i="76"/>
  <c r="LM17" i="76"/>
  <c r="LN17" i="76"/>
  <c r="LO17" i="76"/>
  <c r="LP17" i="76"/>
  <c r="LQ17" i="76"/>
  <c r="LR17" i="76"/>
  <c r="LS17" i="76"/>
  <c r="LT17" i="76"/>
  <c r="LU17" i="76"/>
  <c r="LV17" i="76"/>
  <c r="LW17" i="76"/>
  <c r="LX17" i="76"/>
  <c r="LY17" i="76"/>
  <c r="LZ17" i="76"/>
  <c r="MA17" i="76"/>
  <c r="ME17" i="76"/>
  <c r="MF17" i="76"/>
  <c r="MG17" i="76"/>
  <c r="MH17" i="76"/>
  <c r="MI17" i="76"/>
  <c r="MJ17" i="76"/>
  <c r="MK17" i="76"/>
  <c r="ML17" i="76"/>
  <c r="MM17" i="76"/>
  <c r="MN17" i="76"/>
  <c r="MO17" i="76"/>
  <c r="MP17" i="76"/>
  <c r="MQ17" i="76"/>
  <c r="MR17" i="76"/>
  <c r="MS17" i="76"/>
  <c r="MT17" i="76"/>
  <c r="MU17" i="76"/>
  <c r="MV17" i="76"/>
  <c r="MW17" i="76"/>
  <c r="MX17" i="76"/>
  <c r="MY17" i="76"/>
  <c r="MZ17" i="76"/>
  <c r="NA17" i="76"/>
  <c r="NB17" i="76"/>
  <c r="NC17" i="76"/>
  <c r="ND17" i="76"/>
  <c r="NE17" i="76"/>
  <c r="NF17" i="76"/>
  <c r="NG17" i="76"/>
  <c r="NH17" i="76"/>
  <c r="NI17" i="76"/>
  <c r="C18" i="76"/>
  <c r="D18" i="76"/>
  <c r="E18" i="76"/>
  <c r="F18" i="76"/>
  <c r="G18" i="76"/>
  <c r="H18" i="76"/>
  <c r="I18" i="76"/>
  <c r="J18" i="76"/>
  <c r="K18" i="76"/>
  <c r="L18" i="76"/>
  <c r="M18" i="76"/>
  <c r="N18" i="76"/>
  <c r="O18" i="76"/>
  <c r="P18" i="76"/>
  <c r="Q18" i="76"/>
  <c r="R18" i="76"/>
  <c r="S18" i="76"/>
  <c r="T18" i="76"/>
  <c r="U18" i="76"/>
  <c r="V18" i="76"/>
  <c r="W18" i="76"/>
  <c r="X18" i="76"/>
  <c r="Y18" i="76"/>
  <c r="Z18" i="76"/>
  <c r="AA18" i="76"/>
  <c r="AB18" i="76"/>
  <c r="AC18" i="76"/>
  <c r="AD18" i="76"/>
  <c r="AE18" i="76"/>
  <c r="AF18" i="76"/>
  <c r="AG18" i="76"/>
  <c r="AK18" i="76"/>
  <c r="AL18" i="76"/>
  <c r="AM18" i="76"/>
  <c r="AN18" i="76"/>
  <c r="AO18" i="76"/>
  <c r="AP18" i="76"/>
  <c r="AQ18" i="76"/>
  <c r="AR18" i="76"/>
  <c r="AS18" i="76"/>
  <c r="AT18" i="76"/>
  <c r="AU18" i="76"/>
  <c r="AV18" i="76"/>
  <c r="AW18" i="76"/>
  <c r="AX18" i="76"/>
  <c r="AY18" i="76"/>
  <c r="AZ18" i="76"/>
  <c r="BA18" i="76"/>
  <c r="BB18" i="76"/>
  <c r="BC18" i="76"/>
  <c r="BD18" i="76"/>
  <c r="BE18" i="76"/>
  <c r="BF18" i="76"/>
  <c r="BG18" i="76"/>
  <c r="BH18" i="76"/>
  <c r="BI18" i="76"/>
  <c r="BJ18" i="76"/>
  <c r="BK18" i="76"/>
  <c r="BL18" i="76"/>
  <c r="BM18" i="76"/>
  <c r="BN18" i="76"/>
  <c r="BO18" i="76"/>
  <c r="BS18" i="76"/>
  <c r="BT18" i="76"/>
  <c r="BU18" i="76"/>
  <c r="BV18" i="76"/>
  <c r="BW18" i="76"/>
  <c r="BX18" i="76"/>
  <c r="BY18" i="76"/>
  <c r="BZ18" i="76"/>
  <c r="CA18" i="76"/>
  <c r="CB18" i="76"/>
  <c r="CC18" i="76"/>
  <c r="CD18" i="76"/>
  <c r="CE18" i="76"/>
  <c r="CF18" i="76"/>
  <c r="CG18" i="76"/>
  <c r="CH18" i="76"/>
  <c r="CI18" i="76"/>
  <c r="CJ18" i="76"/>
  <c r="CK18" i="76"/>
  <c r="CL18" i="76"/>
  <c r="CM18" i="76"/>
  <c r="CN18" i="76"/>
  <c r="CO18" i="76"/>
  <c r="CP18" i="76"/>
  <c r="CQ18" i="76"/>
  <c r="CR18" i="76"/>
  <c r="CS18" i="76"/>
  <c r="CT18" i="76"/>
  <c r="CU18" i="76"/>
  <c r="CV18" i="76"/>
  <c r="CW18" i="76"/>
  <c r="DA18" i="76"/>
  <c r="DB18" i="76"/>
  <c r="DC18" i="76"/>
  <c r="DD18" i="76"/>
  <c r="DE18" i="76"/>
  <c r="DF18" i="76"/>
  <c r="DG18" i="76"/>
  <c r="DH18" i="76"/>
  <c r="DI18" i="76"/>
  <c r="DJ18" i="76"/>
  <c r="DK18" i="76"/>
  <c r="DL18" i="76"/>
  <c r="DM18" i="76"/>
  <c r="DN18" i="76"/>
  <c r="DO18" i="76"/>
  <c r="DP18" i="76"/>
  <c r="DQ18" i="76"/>
  <c r="DR18" i="76"/>
  <c r="DS18" i="76"/>
  <c r="DT18" i="76"/>
  <c r="DU18" i="76"/>
  <c r="DV18" i="76"/>
  <c r="DW18" i="76"/>
  <c r="DX18" i="76"/>
  <c r="DY18" i="76"/>
  <c r="DZ18" i="76"/>
  <c r="EA18" i="76"/>
  <c r="EB18" i="76"/>
  <c r="EC18" i="76"/>
  <c r="ED18" i="76"/>
  <c r="EE18" i="76"/>
  <c r="EI18" i="76"/>
  <c r="EJ18" i="76"/>
  <c r="EK18" i="76"/>
  <c r="EL18" i="76"/>
  <c r="EM18" i="76"/>
  <c r="EN18" i="76"/>
  <c r="EO18" i="76"/>
  <c r="EP18" i="76"/>
  <c r="EQ18" i="76"/>
  <c r="ER18" i="76"/>
  <c r="ES18" i="76"/>
  <c r="ET18" i="76"/>
  <c r="EU18" i="76"/>
  <c r="EV18" i="76"/>
  <c r="EW18" i="76"/>
  <c r="EX18" i="76"/>
  <c r="EY18" i="76"/>
  <c r="EZ18" i="76"/>
  <c r="FA18" i="76"/>
  <c r="FB18" i="76"/>
  <c r="FC18" i="76"/>
  <c r="FD18" i="76"/>
  <c r="FE18" i="76"/>
  <c r="FF18" i="76"/>
  <c r="FG18" i="76"/>
  <c r="FH18" i="76"/>
  <c r="FI18" i="76"/>
  <c r="FJ18" i="76"/>
  <c r="FK18" i="76"/>
  <c r="FL18" i="76"/>
  <c r="FM18" i="76"/>
  <c r="FQ18" i="76"/>
  <c r="FR18" i="76"/>
  <c r="FS18" i="76"/>
  <c r="FT18" i="76"/>
  <c r="FU18" i="76"/>
  <c r="FV18" i="76"/>
  <c r="FW18" i="76"/>
  <c r="FX18" i="76"/>
  <c r="FY18" i="76"/>
  <c r="FZ18" i="76"/>
  <c r="GA18" i="76"/>
  <c r="GB18" i="76"/>
  <c r="GC18" i="76"/>
  <c r="GD18" i="76"/>
  <c r="GE18" i="76"/>
  <c r="GF18" i="76"/>
  <c r="GG18" i="76"/>
  <c r="GH18" i="76"/>
  <c r="GI18" i="76"/>
  <c r="GJ18" i="76"/>
  <c r="GK18" i="76"/>
  <c r="GL18" i="76"/>
  <c r="GM18" i="76"/>
  <c r="GN18" i="76"/>
  <c r="GO18" i="76"/>
  <c r="GP18" i="76"/>
  <c r="GQ18" i="76"/>
  <c r="GR18" i="76"/>
  <c r="GS18" i="76"/>
  <c r="GT18" i="76"/>
  <c r="GU18" i="76"/>
  <c r="GY18" i="76"/>
  <c r="GZ18" i="76"/>
  <c r="HA18" i="76"/>
  <c r="HB18" i="76"/>
  <c r="HC18" i="76"/>
  <c r="HD18" i="76"/>
  <c r="HE18" i="76"/>
  <c r="HF18" i="76"/>
  <c r="HG18" i="76"/>
  <c r="HH18" i="76"/>
  <c r="HI18" i="76"/>
  <c r="HJ18" i="76"/>
  <c r="HK18" i="76"/>
  <c r="HL18" i="76"/>
  <c r="HM18" i="76"/>
  <c r="HN18" i="76"/>
  <c r="HO18" i="76"/>
  <c r="HP18" i="76"/>
  <c r="HQ18" i="76"/>
  <c r="HR18" i="76"/>
  <c r="HS18" i="76"/>
  <c r="HT18" i="76"/>
  <c r="HU18" i="76"/>
  <c r="HV18" i="76"/>
  <c r="HW18" i="76"/>
  <c r="HX18" i="76"/>
  <c r="HY18" i="76"/>
  <c r="HZ18" i="76"/>
  <c r="IA18" i="76"/>
  <c r="IB18" i="76"/>
  <c r="IC18" i="76"/>
  <c r="IG18" i="76"/>
  <c r="IH18" i="76"/>
  <c r="II18" i="76"/>
  <c r="IJ18" i="76"/>
  <c r="IK18" i="76"/>
  <c r="IL18" i="76"/>
  <c r="IM18" i="76"/>
  <c r="IN18" i="76"/>
  <c r="IO18" i="76"/>
  <c r="IP18" i="76"/>
  <c r="IQ18" i="76"/>
  <c r="IR18" i="76"/>
  <c r="IS18" i="76"/>
  <c r="IT18" i="76"/>
  <c r="IU18" i="76"/>
  <c r="IV18" i="76"/>
  <c r="IW18" i="76"/>
  <c r="IX18" i="76"/>
  <c r="IY18" i="76"/>
  <c r="IZ18" i="76"/>
  <c r="JA18" i="76"/>
  <c r="JB18" i="76"/>
  <c r="JC18" i="76"/>
  <c r="JD18" i="76"/>
  <c r="JE18" i="76"/>
  <c r="JF18" i="76"/>
  <c r="JG18" i="76"/>
  <c r="JH18" i="76"/>
  <c r="JI18" i="76"/>
  <c r="JJ18" i="76"/>
  <c r="JK18" i="76"/>
  <c r="JO18" i="76"/>
  <c r="JP18" i="76"/>
  <c r="JQ18" i="76"/>
  <c r="JR18" i="76"/>
  <c r="JS18" i="76"/>
  <c r="JT18" i="76"/>
  <c r="JU18" i="76"/>
  <c r="JV18" i="76"/>
  <c r="JW18" i="76"/>
  <c r="JX18" i="76"/>
  <c r="JY18" i="76"/>
  <c r="JZ18" i="76"/>
  <c r="KA18" i="76"/>
  <c r="KB18" i="76"/>
  <c r="KC18" i="76"/>
  <c r="KD18" i="76"/>
  <c r="KE18" i="76"/>
  <c r="KF18" i="76"/>
  <c r="KG18" i="76"/>
  <c r="KH18" i="76"/>
  <c r="KI18" i="76"/>
  <c r="KJ18" i="76"/>
  <c r="KK18" i="76"/>
  <c r="KL18" i="76"/>
  <c r="KM18" i="76"/>
  <c r="KN18" i="76"/>
  <c r="KO18" i="76"/>
  <c r="KP18" i="76"/>
  <c r="KQ18" i="76"/>
  <c r="KR18" i="76"/>
  <c r="KS18" i="76"/>
  <c r="KW18" i="76"/>
  <c r="KX18" i="76"/>
  <c r="KY18" i="76"/>
  <c r="KZ18" i="76"/>
  <c r="LA18" i="76"/>
  <c r="LB18" i="76"/>
  <c r="LC18" i="76"/>
  <c r="LD18" i="76"/>
  <c r="LE18" i="76"/>
  <c r="LF18" i="76"/>
  <c r="LG18" i="76"/>
  <c r="LH18" i="76"/>
  <c r="LI18" i="76"/>
  <c r="LJ18" i="76"/>
  <c r="LK18" i="76"/>
  <c r="LL18" i="76"/>
  <c r="LM18" i="76"/>
  <c r="LN18" i="76"/>
  <c r="LO18" i="76"/>
  <c r="LP18" i="76"/>
  <c r="LQ18" i="76"/>
  <c r="LR18" i="76"/>
  <c r="LS18" i="76"/>
  <c r="LT18" i="76"/>
  <c r="LU18" i="76"/>
  <c r="LV18" i="76"/>
  <c r="LW18" i="76"/>
  <c r="LX18" i="76"/>
  <c r="LY18" i="76"/>
  <c r="LZ18" i="76"/>
  <c r="MA18" i="76"/>
  <c r="ME18" i="76"/>
  <c r="MF18" i="76"/>
  <c r="MG18" i="76"/>
  <c r="MH18" i="76"/>
  <c r="MI18" i="76"/>
  <c r="MJ18" i="76"/>
  <c r="MK18" i="76"/>
  <c r="ML18" i="76"/>
  <c r="MM18" i="76"/>
  <c r="MN18" i="76"/>
  <c r="MO18" i="76"/>
  <c r="MP18" i="76"/>
  <c r="MQ18" i="76"/>
  <c r="MR18" i="76"/>
  <c r="MS18" i="76"/>
  <c r="MT18" i="76"/>
  <c r="MU18" i="76"/>
  <c r="MV18" i="76"/>
  <c r="MW18" i="76"/>
  <c r="MX18" i="76"/>
  <c r="MY18" i="76"/>
  <c r="MZ18" i="76"/>
  <c r="NA18" i="76"/>
  <c r="NB18" i="76"/>
  <c r="NC18" i="76"/>
  <c r="ND18" i="76"/>
  <c r="NE18" i="76"/>
  <c r="NF18" i="76"/>
  <c r="NG18" i="76"/>
  <c r="NH18" i="76"/>
  <c r="NI18" i="76"/>
  <c r="C19" i="76"/>
  <c r="D19" i="76"/>
  <c r="E19" i="76"/>
  <c r="F19" i="76"/>
  <c r="G19" i="76"/>
  <c r="H19" i="76"/>
  <c r="I19" i="76"/>
  <c r="J19" i="76"/>
  <c r="K19" i="76"/>
  <c r="L19" i="76"/>
  <c r="M19" i="76"/>
  <c r="N19" i="76"/>
  <c r="O19" i="76"/>
  <c r="P19" i="76"/>
  <c r="Q19" i="76"/>
  <c r="R19" i="76"/>
  <c r="S19" i="76"/>
  <c r="T19" i="76"/>
  <c r="U19" i="76"/>
  <c r="V19" i="76"/>
  <c r="W19" i="76"/>
  <c r="X19" i="76"/>
  <c r="Y19" i="76"/>
  <c r="Z19" i="76"/>
  <c r="AA19" i="76"/>
  <c r="AB19" i="76"/>
  <c r="AC19" i="76"/>
  <c r="AD19" i="76"/>
  <c r="AE19" i="76"/>
  <c r="AF19" i="76"/>
  <c r="AG19" i="76"/>
  <c r="AK19" i="76"/>
  <c r="AL19" i="76"/>
  <c r="AM19" i="76"/>
  <c r="AN19" i="76"/>
  <c r="AO19" i="76"/>
  <c r="AP19" i="76"/>
  <c r="AQ19" i="76"/>
  <c r="AR19" i="76"/>
  <c r="AS19" i="76"/>
  <c r="AT19" i="76"/>
  <c r="AU19" i="76"/>
  <c r="AV19" i="76"/>
  <c r="AW19" i="76"/>
  <c r="AX19" i="76"/>
  <c r="AY19" i="76"/>
  <c r="AZ19" i="76"/>
  <c r="BA19" i="76"/>
  <c r="BB19" i="76"/>
  <c r="BC19" i="76"/>
  <c r="BD19" i="76"/>
  <c r="BE19" i="76"/>
  <c r="BF19" i="76"/>
  <c r="BG19" i="76"/>
  <c r="BH19" i="76"/>
  <c r="BI19" i="76"/>
  <c r="BJ19" i="76"/>
  <c r="BK19" i="76"/>
  <c r="BL19" i="76"/>
  <c r="BM19" i="76"/>
  <c r="BN19" i="76"/>
  <c r="BO19" i="76"/>
  <c r="BS19" i="76"/>
  <c r="BT19" i="76"/>
  <c r="BU19" i="76"/>
  <c r="BV19" i="76"/>
  <c r="BW19" i="76"/>
  <c r="BX19" i="76"/>
  <c r="BY19" i="76"/>
  <c r="BZ19" i="76"/>
  <c r="CA19" i="76"/>
  <c r="CB19" i="76"/>
  <c r="CC19" i="76"/>
  <c r="CD19" i="76"/>
  <c r="CE19" i="76"/>
  <c r="CF19" i="76"/>
  <c r="CG19" i="76"/>
  <c r="CH19" i="76"/>
  <c r="CI19" i="76"/>
  <c r="CJ19" i="76"/>
  <c r="CK19" i="76"/>
  <c r="CL19" i="76"/>
  <c r="CM19" i="76"/>
  <c r="CN19" i="76"/>
  <c r="CO19" i="76"/>
  <c r="CP19" i="76"/>
  <c r="CQ19" i="76"/>
  <c r="CR19" i="76"/>
  <c r="CS19" i="76"/>
  <c r="CT19" i="76"/>
  <c r="CU19" i="76"/>
  <c r="CV19" i="76"/>
  <c r="CW19" i="76"/>
  <c r="DA19" i="76"/>
  <c r="DB19" i="76"/>
  <c r="DC19" i="76"/>
  <c r="DD19" i="76"/>
  <c r="DE19" i="76"/>
  <c r="DF19" i="76"/>
  <c r="DG19" i="76"/>
  <c r="DH19" i="76"/>
  <c r="DI19" i="76"/>
  <c r="DJ19" i="76"/>
  <c r="DK19" i="76"/>
  <c r="DL19" i="76"/>
  <c r="DM19" i="76"/>
  <c r="DN19" i="76"/>
  <c r="DO19" i="76"/>
  <c r="DP19" i="76"/>
  <c r="DQ19" i="76"/>
  <c r="DR19" i="76"/>
  <c r="DS19" i="76"/>
  <c r="DT19" i="76"/>
  <c r="DU19" i="76"/>
  <c r="DV19" i="76"/>
  <c r="DW19" i="76"/>
  <c r="DX19" i="76"/>
  <c r="DY19" i="76"/>
  <c r="DZ19" i="76"/>
  <c r="EA19" i="76"/>
  <c r="EB19" i="76"/>
  <c r="EC19" i="76"/>
  <c r="ED19" i="76"/>
  <c r="EE19" i="76"/>
  <c r="EI19" i="76"/>
  <c r="EJ19" i="76"/>
  <c r="EK19" i="76"/>
  <c r="EL19" i="76"/>
  <c r="EM19" i="76"/>
  <c r="EN19" i="76"/>
  <c r="EO19" i="76"/>
  <c r="EP19" i="76"/>
  <c r="EQ19" i="76"/>
  <c r="ER19" i="76"/>
  <c r="ES19" i="76"/>
  <c r="ET19" i="76"/>
  <c r="EU19" i="76"/>
  <c r="EV19" i="76"/>
  <c r="EW19" i="76"/>
  <c r="EX19" i="76"/>
  <c r="EY19" i="76"/>
  <c r="EZ19" i="76"/>
  <c r="FA19" i="76"/>
  <c r="FB19" i="76"/>
  <c r="FC19" i="76"/>
  <c r="FD19" i="76"/>
  <c r="FE19" i="76"/>
  <c r="FF19" i="76"/>
  <c r="FG19" i="76"/>
  <c r="FH19" i="76"/>
  <c r="FI19" i="76"/>
  <c r="FJ19" i="76"/>
  <c r="FK19" i="76"/>
  <c r="FL19" i="76"/>
  <c r="FM19" i="76"/>
  <c r="FQ19" i="76"/>
  <c r="FR19" i="76"/>
  <c r="FS19" i="76"/>
  <c r="FT19" i="76"/>
  <c r="FU19" i="76"/>
  <c r="FV19" i="76"/>
  <c r="FW19" i="76"/>
  <c r="FX19" i="76"/>
  <c r="FY19" i="76"/>
  <c r="FZ19" i="76"/>
  <c r="GA19" i="76"/>
  <c r="GB19" i="76"/>
  <c r="GC19" i="76"/>
  <c r="GD19" i="76"/>
  <c r="GE19" i="76"/>
  <c r="GF19" i="76"/>
  <c r="GG19" i="76"/>
  <c r="GH19" i="76"/>
  <c r="GI19" i="76"/>
  <c r="GJ19" i="76"/>
  <c r="GK19" i="76"/>
  <c r="GL19" i="76"/>
  <c r="GM19" i="76"/>
  <c r="GN19" i="76"/>
  <c r="GO19" i="76"/>
  <c r="GP19" i="76"/>
  <c r="GQ19" i="76"/>
  <c r="GR19" i="76"/>
  <c r="GS19" i="76"/>
  <c r="GT19" i="76"/>
  <c r="GU19" i="76"/>
  <c r="GY19" i="76"/>
  <c r="GZ19" i="76"/>
  <c r="HA19" i="76"/>
  <c r="HB19" i="76"/>
  <c r="HC19" i="76"/>
  <c r="HD19" i="76"/>
  <c r="HE19" i="76"/>
  <c r="HF19" i="76"/>
  <c r="HG19" i="76"/>
  <c r="HH19" i="76"/>
  <c r="HI19" i="76"/>
  <c r="HJ19" i="76"/>
  <c r="HK19" i="76"/>
  <c r="HL19" i="76"/>
  <c r="HM19" i="76"/>
  <c r="HN19" i="76"/>
  <c r="HO19" i="76"/>
  <c r="HP19" i="76"/>
  <c r="HQ19" i="76"/>
  <c r="HR19" i="76"/>
  <c r="HS19" i="76"/>
  <c r="HT19" i="76"/>
  <c r="HU19" i="76"/>
  <c r="HV19" i="76"/>
  <c r="HW19" i="76"/>
  <c r="HX19" i="76"/>
  <c r="HY19" i="76"/>
  <c r="HZ19" i="76"/>
  <c r="IA19" i="76"/>
  <c r="IB19" i="76"/>
  <c r="IC19" i="76"/>
  <c r="IG19" i="76"/>
  <c r="IH19" i="76"/>
  <c r="II19" i="76"/>
  <c r="IJ19" i="76"/>
  <c r="IK19" i="76"/>
  <c r="IL19" i="76"/>
  <c r="IM19" i="76"/>
  <c r="IN19" i="76"/>
  <c r="IO19" i="76"/>
  <c r="IP19" i="76"/>
  <c r="IQ19" i="76"/>
  <c r="IR19" i="76"/>
  <c r="IS19" i="76"/>
  <c r="IT19" i="76"/>
  <c r="IU19" i="76"/>
  <c r="IV19" i="76"/>
  <c r="IW19" i="76"/>
  <c r="IX19" i="76"/>
  <c r="IY19" i="76"/>
  <c r="IZ19" i="76"/>
  <c r="JA19" i="76"/>
  <c r="JB19" i="76"/>
  <c r="JC19" i="76"/>
  <c r="JD19" i="76"/>
  <c r="JE19" i="76"/>
  <c r="JF19" i="76"/>
  <c r="JG19" i="76"/>
  <c r="JH19" i="76"/>
  <c r="JI19" i="76"/>
  <c r="JJ19" i="76"/>
  <c r="JK19" i="76"/>
  <c r="JO19" i="76"/>
  <c r="JP19" i="76"/>
  <c r="JQ19" i="76"/>
  <c r="JR19" i="76"/>
  <c r="JS19" i="76"/>
  <c r="JT19" i="76"/>
  <c r="JU19" i="76"/>
  <c r="JV19" i="76"/>
  <c r="JW19" i="76"/>
  <c r="JX19" i="76"/>
  <c r="JY19" i="76"/>
  <c r="JZ19" i="76"/>
  <c r="KA19" i="76"/>
  <c r="KB19" i="76"/>
  <c r="KC19" i="76"/>
  <c r="KD19" i="76"/>
  <c r="KE19" i="76"/>
  <c r="KF19" i="76"/>
  <c r="KG19" i="76"/>
  <c r="KH19" i="76"/>
  <c r="KI19" i="76"/>
  <c r="KJ19" i="76"/>
  <c r="KK19" i="76"/>
  <c r="KL19" i="76"/>
  <c r="KM19" i="76"/>
  <c r="KN19" i="76"/>
  <c r="KO19" i="76"/>
  <c r="KP19" i="76"/>
  <c r="KQ19" i="76"/>
  <c r="KR19" i="76"/>
  <c r="KS19" i="76"/>
  <c r="KW19" i="76"/>
  <c r="KX19" i="76"/>
  <c r="KY19" i="76"/>
  <c r="KZ19" i="76"/>
  <c r="LA19" i="76"/>
  <c r="LB19" i="76"/>
  <c r="LC19" i="76"/>
  <c r="LD19" i="76"/>
  <c r="LE19" i="76"/>
  <c r="LF19" i="76"/>
  <c r="LG19" i="76"/>
  <c r="LH19" i="76"/>
  <c r="LI19" i="76"/>
  <c r="LJ19" i="76"/>
  <c r="LK19" i="76"/>
  <c r="LL19" i="76"/>
  <c r="LM19" i="76"/>
  <c r="LN19" i="76"/>
  <c r="LO19" i="76"/>
  <c r="LP19" i="76"/>
  <c r="LQ19" i="76"/>
  <c r="LR19" i="76"/>
  <c r="LS19" i="76"/>
  <c r="LT19" i="76"/>
  <c r="LU19" i="76"/>
  <c r="LV19" i="76"/>
  <c r="LW19" i="76"/>
  <c r="LX19" i="76"/>
  <c r="LY19" i="76"/>
  <c r="LZ19" i="76"/>
  <c r="MA19" i="76"/>
  <c r="ME19" i="76"/>
  <c r="MF19" i="76"/>
  <c r="MG19" i="76"/>
  <c r="MH19" i="76"/>
  <c r="MI19" i="76"/>
  <c r="MJ19" i="76"/>
  <c r="MK19" i="76"/>
  <c r="ML19" i="76"/>
  <c r="MM19" i="76"/>
  <c r="MN19" i="76"/>
  <c r="MO19" i="76"/>
  <c r="MP19" i="76"/>
  <c r="MQ19" i="76"/>
  <c r="MR19" i="76"/>
  <c r="MS19" i="76"/>
  <c r="MT19" i="76"/>
  <c r="MU19" i="76"/>
  <c r="MV19" i="76"/>
  <c r="MW19" i="76"/>
  <c r="MX19" i="76"/>
  <c r="MY19" i="76"/>
  <c r="MZ19" i="76"/>
  <c r="NA19" i="76"/>
  <c r="NB19" i="76"/>
  <c r="NC19" i="76"/>
  <c r="ND19" i="76"/>
  <c r="NE19" i="76"/>
  <c r="NF19" i="76"/>
  <c r="NG19" i="76"/>
  <c r="NH19" i="76"/>
  <c r="NI19" i="76"/>
  <c r="C20" i="76"/>
  <c r="D20" i="76"/>
  <c r="E20" i="76"/>
  <c r="F20" i="76"/>
  <c r="G20" i="76"/>
  <c r="H20" i="76"/>
  <c r="I20" i="76"/>
  <c r="J20" i="76"/>
  <c r="K20" i="76"/>
  <c r="L20" i="76"/>
  <c r="M20" i="76"/>
  <c r="N20" i="76"/>
  <c r="O20" i="76"/>
  <c r="P20" i="76"/>
  <c r="Q20" i="76"/>
  <c r="R20" i="76"/>
  <c r="S20" i="76"/>
  <c r="T20" i="76"/>
  <c r="U20" i="76"/>
  <c r="V20" i="76"/>
  <c r="W20" i="76"/>
  <c r="X20" i="76"/>
  <c r="Y20" i="76"/>
  <c r="Z20" i="76"/>
  <c r="AA20" i="76"/>
  <c r="AB20" i="76"/>
  <c r="AC20" i="76"/>
  <c r="AD20" i="76"/>
  <c r="AE20" i="76"/>
  <c r="AF20" i="76"/>
  <c r="AG20" i="76"/>
  <c r="AK20" i="76"/>
  <c r="AL20" i="76"/>
  <c r="AM20" i="76"/>
  <c r="AN20" i="76"/>
  <c r="AO20" i="76"/>
  <c r="AP20" i="76"/>
  <c r="AQ20" i="76"/>
  <c r="AR20" i="76"/>
  <c r="AS20" i="76"/>
  <c r="AT20" i="76"/>
  <c r="AU20" i="76"/>
  <c r="AV20" i="76"/>
  <c r="AW20" i="76"/>
  <c r="AX20" i="76"/>
  <c r="AY20" i="76"/>
  <c r="AZ20" i="76"/>
  <c r="BA20" i="76"/>
  <c r="BB20" i="76"/>
  <c r="BC20" i="76"/>
  <c r="BD20" i="76"/>
  <c r="BE20" i="76"/>
  <c r="BF20" i="76"/>
  <c r="BG20" i="76"/>
  <c r="BH20" i="76"/>
  <c r="BI20" i="76"/>
  <c r="BJ20" i="76"/>
  <c r="BK20" i="76"/>
  <c r="BL20" i="76"/>
  <c r="BM20" i="76"/>
  <c r="BN20" i="76"/>
  <c r="BO20" i="76"/>
  <c r="BS20" i="76"/>
  <c r="BT20" i="76"/>
  <c r="BU20" i="76"/>
  <c r="BV20" i="76"/>
  <c r="BW20" i="76"/>
  <c r="BX20" i="76"/>
  <c r="BY20" i="76"/>
  <c r="BZ20" i="76"/>
  <c r="CA20" i="76"/>
  <c r="CB20" i="76"/>
  <c r="CC20" i="76"/>
  <c r="CD20" i="76"/>
  <c r="CE20" i="76"/>
  <c r="CF20" i="76"/>
  <c r="CG20" i="76"/>
  <c r="CH20" i="76"/>
  <c r="CI20" i="76"/>
  <c r="CJ20" i="76"/>
  <c r="CK20" i="76"/>
  <c r="CL20" i="76"/>
  <c r="CM20" i="76"/>
  <c r="CN20" i="76"/>
  <c r="CO20" i="76"/>
  <c r="CP20" i="76"/>
  <c r="CQ20" i="76"/>
  <c r="CR20" i="76"/>
  <c r="CS20" i="76"/>
  <c r="CT20" i="76"/>
  <c r="CU20" i="76"/>
  <c r="CV20" i="76"/>
  <c r="CW20" i="76"/>
  <c r="DA20" i="76"/>
  <c r="DB20" i="76"/>
  <c r="DC20" i="76"/>
  <c r="DD20" i="76"/>
  <c r="DE20" i="76"/>
  <c r="DF20" i="76"/>
  <c r="DG20" i="76"/>
  <c r="DH20" i="76"/>
  <c r="DI20" i="76"/>
  <c r="DJ20" i="76"/>
  <c r="DK20" i="76"/>
  <c r="DL20" i="76"/>
  <c r="DM20" i="76"/>
  <c r="DN20" i="76"/>
  <c r="DO20" i="76"/>
  <c r="DP20" i="76"/>
  <c r="DQ20" i="76"/>
  <c r="DR20" i="76"/>
  <c r="DS20" i="76"/>
  <c r="DT20" i="76"/>
  <c r="DU20" i="76"/>
  <c r="DV20" i="76"/>
  <c r="DW20" i="76"/>
  <c r="DX20" i="76"/>
  <c r="DY20" i="76"/>
  <c r="DZ20" i="76"/>
  <c r="EA20" i="76"/>
  <c r="EB20" i="76"/>
  <c r="EC20" i="76"/>
  <c r="ED20" i="76"/>
  <c r="EE20" i="76"/>
  <c r="EI20" i="76"/>
  <c r="EJ20" i="76"/>
  <c r="EK20" i="76"/>
  <c r="EL20" i="76"/>
  <c r="EM20" i="76"/>
  <c r="EN20" i="76"/>
  <c r="EO20" i="76"/>
  <c r="EP20" i="76"/>
  <c r="EQ20" i="76"/>
  <c r="ER20" i="76"/>
  <c r="ES20" i="76"/>
  <c r="ET20" i="76"/>
  <c r="EU20" i="76"/>
  <c r="EV20" i="76"/>
  <c r="EW20" i="76"/>
  <c r="EX20" i="76"/>
  <c r="EY20" i="76"/>
  <c r="EZ20" i="76"/>
  <c r="FA20" i="76"/>
  <c r="FB20" i="76"/>
  <c r="FC20" i="76"/>
  <c r="FD20" i="76"/>
  <c r="FE20" i="76"/>
  <c r="FF20" i="76"/>
  <c r="FG20" i="76"/>
  <c r="FH20" i="76"/>
  <c r="FI20" i="76"/>
  <c r="FJ20" i="76"/>
  <c r="FK20" i="76"/>
  <c r="FL20" i="76"/>
  <c r="FM20" i="76"/>
  <c r="FQ20" i="76"/>
  <c r="FR20" i="76"/>
  <c r="FS20" i="76"/>
  <c r="FT20" i="76"/>
  <c r="FU20" i="76"/>
  <c r="FV20" i="76"/>
  <c r="FW20" i="76"/>
  <c r="FX20" i="76"/>
  <c r="FY20" i="76"/>
  <c r="FZ20" i="76"/>
  <c r="GA20" i="76"/>
  <c r="GB20" i="76"/>
  <c r="GC20" i="76"/>
  <c r="GD20" i="76"/>
  <c r="GE20" i="76"/>
  <c r="GF20" i="76"/>
  <c r="GG20" i="76"/>
  <c r="GH20" i="76"/>
  <c r="GI20" i="76"/>
  <c r="GJ20" i="76"/>
  <c r="GK20" i="76"/>
  <c r="GL20" i="76"/>
  <c r="GM20" i="76"/>
  <c r="GN20" i="76"/>
  <c r="GO20" i="76"/>
  <c r="GP20" i="76"/>
  <c r="GQ20" i="76"/>
  <c r="GR20" i="76"/>
  <c r="GS20" i="76"/>
  <c r="GT20" i="76"/>
  <c r="GU20" i="76"/>
  <c r="GY20" i="76"/>
  <c r="GZ20" i="76"/>
  <c r="HA20" i="76"/>
  <c r="HB20" i="76"/>
  <c r="HC20" i="76"/>
  <c r="HD20" i="76"/>
  <c r="HE20" i="76"/>
  <c r="HF20" i="76"/>
  <c r="HG20" i="76"/>
  <c r="HH20" i="76"/>
  <c r="HI20" i="76"/>
  <c r="HJ20" i="76"/>
  <c r="HK20" i="76"/>
  <c r="HL20" i="76"/>
  <c r="HM20" i="76"/>
  <c r="HN20" i="76"/>
  <c r="HO20" i="76"/>
  <c r="HP20" i="76"/>
  <c r="HQ20" i="76"/>
  <c r="HR20" i="76"/>
  <c r="HS20" i="76"/>
  <c r="HT20" i="76"/>
  <c r="HU20" i="76"/>
  <c r="HV20" i="76"/>
  <c r="HW20" i="76"/>
  <c r="HX20" i="76"/>
  <c r="HY20" i="76"/>
  <c r="HZ20" i="76"/>
  <c r="IA20" i="76"/>
  <c r="IB20" i="76"/>
  <c r="IC20" i="76"/>
  <c r="IG20" i="76"/>
  <c r="IH20" i="76"/>
  <c r="II20" i="76"/>
  <c r="IJ20" i="76"/>
  <c r="IK20" i="76"/>
  <c r="IL20" i="76"/>
  <c r="IM20" i="76"/>
  <c r="IN20" i="76"/>
  <c r="IO20" i="76"/>
  <c r="IP20" i="76"/>
  <c r="IQ20" i="76"/>
  <c r="IR20" i="76"/>
  <c r="IS20" i="76"/>
  <c r="IT20" i="76"/>
  <c r="IU20" i="76"/>
  <c r="IV20" i="76"/>
  <c r="IW20" i="76"/>
  <c r="IX20" i="76"/>
  <c r="IY20" i="76"/>
  <c r="IZ20" i="76"/>
  <c r="JA20" i="76"/>
  <c r="JB20" i="76"/>
  <c r="JC20" i="76"/>
  <c r="JD20" i="76"/>
  <c r="JE20" i="76"/>
  <c r="JF20" i="76"/>
  <c r="JG20" i="76"/>
  <c r="JH20" i="76"/>
  <c r="JI20" i="76"/>
  <c r="JJ20" i="76"/>
  <c r="JK20" i="76"/>
  <c r="JO20" i="76"/>
  <c r="JP20" i="76"/>
  <c r="JQ20" i="76"/>
  <c r="JR20" i="76"/>
  <c r="JS20" i="76"/>
  <c r="JT20" i="76"/>
  <c r="JU20" i="76"/>
  <c r="JV20" i="76"/>
  <c r="JW20" i="76"/>
  <c r="JX20" i="76"/>
  <c r="JY20" i="76"/>
  <c r="JZ20" i="76"/>
  <c r="KA20" i="76"/>
  <c r="KB20" i="76"/>
  <c r="KC20" i="76"/>
  <c r="KD20" i="76"/>
  <c r="KE20" i="76"/>
  <c r="KF20" i="76"/>
  <c r="KG20" i="76"/>
  <c r="KH20" i="76"/>
  <c r="KI20" i="76"/>
  <c r="KJ20" i="76"/>
  <c r="KK20" i="76"/>
  <c r="KL20" i="76"/>
  <c r="KM20" i="76"/>
  <c r="KN20" i="76"/>
  <c r="KO20" i="76"/>
  <c r="KP20" i="76"/>
  <c r="KQ20" i="76"/>
  <c r="KR20" i="76"/>
  <c r="KS20" i="76"/>
  <c r="KW20" i="76"/>
  <c r="KX20" i="76"/>
  <c r="KY20" i="76"/>
  <c r="KZ20" i="76"/>
  <c r="LA20" i="76"/>
  <c r="LB20" i="76"/>
  <c r="LC20" i="76"/>
  <c r="LD20" i="76"/>
  <c r="LE20" i="76"/>
  <c r="LF20" i="76"/>
  <c r="LG20" i="76"/>
  <c r="LH20" i="76"/>
  <c r="LI20" i="76"/>
  <c r="LJ20" i="76"/>
  <c r="LK20" i="76"/>
  <c r="LL20" i="76"/>
  <c r="LM20" i="76"/>
  <c r="LN20" i="76"/>
  <c r="LO20" i="76"/>
  <c r="LP20" i="76"/>
  <c r="LQ20" i="76"/>
  <c r="LR20" i="76"/>
  <c r="LS20" i="76"/>
  <c r="LT20" i="76"/>
  <c r="LU20" i="76"/>
  <c r="LV20" i="76"/>
  <c r="LW20" i="76"/>
  <c r="LX20" i="76"/>
  <c r="LY20" i="76"/>
  <c r="LZ20" i="76"/>
  <c r="MA20" i="76"/>
  <c r="ME20" i="76"/>
  <c r="MF20" i="76"/>
  <c r="MG20" i="76"/>
  <c r="MH20" i="76"/>
  <c r="MI20" i="76"/>
  <c r="MJ20" i="76"/>
  <c r="MK20" i="76"/>
  <c r="ML20" i="76"/>
  <c r="MM20" i="76"/>
  <c r="MN20" i="76"/>
  <c r="MO20" i="76"/>
  <c r="MP20" i="76"/>
  <c r="MQ20" i="76"/>
  <c r="MR20" i="76"/>
  <c r="MS20" i="76"/>
  <c r="MT20" i="76"/>
  <c r="MU20" i="76"/>
  <c r="MV20" i="76"/>
  <c r="MW20" i="76"/>
  <c r="MX20" i="76"/>
  <c r="MY20" i="76"/>
  <c r="MZ20" i="76"/>
  <c r="NA20" i="76"/>
  <c r="NB20" i="76"/>
  <c r="NC20" i="76"/>
  <c r="ND20" i="76"/>
  <c r="NE20" i="76"/>
  <c r="NF20" i="76"/>
  <c r="NG20" i="76"/>
  <c r="NH20" i="76"/>
  <c r="NI20" i="76"/>
  <c r="C21" i="76"/>
  <c r="D21" i="76"/>
  <c r="E21" i="76"/>
  <c r="F21" i="76"/>
  <c r="G21" i="76"/>
  <c r="H21" i="76"/>
  <c r="I21" i="76"/>
  <c r="J21" i="76"/>
  <c r="K21" i="76"/>
  <c r="L21" i="76"/>
  <c r="M21" i="76"/>
  <c r="N21" i="76"/>
  <c r="O21" i="76"/>
  <c r="P21" i="76"/>
  <c r="Q21" i="76"/>
  <c r="R21" i="76"/>
  <c r="S21" i="76"/>
  <c r="T21" i="76"/>
  <c r="U21" i="76"/>
  <c r="V21" i="76"/>
  <c r="W21" i="76"/>
  <c r="X21" i="76"/>
  <c r="Y21" i="76"/>
  <c r="Z21" i="76"/>
  <c r="AA21" i="76"/>
  <c r="AB21" i="76"/>
  <c r="AC21" i="76"/>
  <c r="AD21" i="76"/>
  <c r="AE21" i="76"/>
  <c r="AF21" i="76"/>
  <c r="AG21" i="76"/>
  <c r="AK21" i="76"/>
  <c r="AL21" i="76"/>
  <c r="AM21" i="76"/>
  <c r="AN21" i="76"/>
  <c r="AO21" i="76"/>
  <c r="AP21" i="76"/>
  <c r="AQ21" i="76"/>
  <c r="AR21" i="76"/>
  <c r="AS21" i="76"/>
  <c r="AT21" i="76"/>
  <c r="AU21" i="76"/>
  <c r="AV21" i="76"/>
  <c r="AW21" i="76"/>
  <c r="AX21" i="76"/>
  <c r="AY21" i="76"/>
  <c r="AZ21" i="76"/>
  <c r="BA21" i="76"/>
  <c r="BB21" i="76"/>
  <c r="BC21" i="76"/>
  <c r="BD21" i="76"/>
  <c r="BE21" i="76"/>
  <c r="BF21" i="76"/>
  <c r="BG21" i="76"/>
  <c r="BH21" i="76"/>
  <c r="BI21" i="76"/>
  <c r="BJ21" i="76"/>
  <c r="BK21" i="76"/>
  <c r="BL21" i="76"/>
  <c r="BM21" i="76"/>
  <c r="BN21" i="76"/>
  <c r="BO21" i="76"/>
  <c r="BS21" i="76"/>
  <c r="BT21" i="76"/>
  <c r="BU21" i="76"/>
  <c r="BV21" i="76"/>
  <c r="BW21" i="76"/>
  <c r="BX21" i="76"/>
  <c r="BY21" i="76"/>
  <c r="BZ21" i="76"/>
  <c r="CA21" i="76"/>
  <c r="CB21" i="76"/>
  <c r="CC21" i="76"/>
  <c r="CD21" i="76"/>
  <c r="CE21" i="76"/>
  <c r="CF21" i="76"/>
  <c r="CG21" i="76"/>
  <c r="CH21" i="76"/>
  <c r="CI21" i="76"/>
  <c r="CJ21" i="76"/>
  <c r="CK21" i="76"/>
  <c r="CL21" i="76"/>
  <c r="CM21" i="76"/>
  <c r="CN21" i="76"/>
  <c r="CO21" i="76"/>
  <c r="CP21" i="76"/>
  <c r="CQ21" i="76"/>
  <c r="CR21" i="76"/>
  <c r="CS21" i="76"/>
  <c r="CT21" i="76"/>
  <c r="CU21" i="76"/>
  <c r="CV21" i="76"/>
  <c r="CW21" i="76"/>
  <c r="DA21" i="76"/>
  <c r="DB21" i="76"/>
  <c r="DC21" i="76"/>
  <c r="DD21" i="76"/>
  <c r="DE21" i="76"/>
  <c r="DF21" i="76"/>
  <c r="DG21" i="76"/>
  <c r="DH21" i="76"/>
  <c r="DI21" i="76"/>
  <c r="DJ21" i="76"/>
  <c r="DK21" i="76"/>
  <c r="DL21" i="76"/>
  <c r="DM21" i="76"/>
  <c r="DN21" i="76"/>
  <c r="DO21" i="76"/>
  <c r="DP21" i="76"/>
  <c r="DQ21" i="76"/>
  <c r="DR21" i="76"/>
  <c r="DS21" i="76"/>
  <c r="DT21" i="76"/>
  <c r="DU21" i="76"/>
  <c r="DV21" i="76"/>
  <c r="DW21" i="76"/>
  <c r="DX21" i="76"/>
  <c r="DY21" i="76"/>
  <c r="DZ21" i="76"/>
  <c r="EA21" i="76"/>
  <c r="EB21" i="76"/>
  <c r="EC21" i="76"/>
  <c r="ED21" i="76"/>
  <c r="EE21" i="76"/>
  <c r="EI21" i="76"/>
  <c r="EJ21" i="76"/>
  <c r="EK21" i="76"/>
  <c r="EL21" i="76"/>
  <c r="EM21" i="76"/>
  <c r="EN21" i="76"/>
  <c r="EO21" i="76"/>
  <c r="EP21" i="76"/>
  <c r="EQ21" i="76"/>
  <c r="ER21" i="76"/>
  <c r="ES21" i="76"/>
  <c r="ET21" i="76"/>
  <c r="EU21" i="76"/>
  <c r="EV21" i="76"/>
  <c r="EW21" i="76"/>
  <c r="EX21" i="76"/>
  <c r="EY21" i="76"/>
  <c r="EZ21" i="76"/>
  <c r="FA21" i="76"/>
  <c r="FB21" i="76"/>
  <c r="FC21" i="76"/>
  <c r="FD21" i="76"/>
  <c r="FE21" i="76"/>
  <c r="FF21" i="76"/>
  <c r="FG21" i="76"/>
  <c r="FH21" i="76"/>
  <c r="FI21" i="76"/>
  <c r="FJ21" i="76"/>
  <c r="FK21" i="76"/>
  <c r="FL21" i="76"/>
  <c r="FM21" i="76"/>
  <c r="FQ21" i="76"/>
  <c r="FR21" i="76"/>
  <c r="FS21" i="76"/>
  <c r="FT21" i="76"/>
  <c r="FU21" i="76"/>
  <c r="FV21" i="76"/>
  <c r="FW21" i="76"/>
  <c r="FX21" i="76"/>
  <c r="FY21" i="76"/>
  <c r="FZ21" i="76"/>
  <c r="GA21" i="76"/>
  <c r="GB21" i="76"/>
  <c r="GC21" i="76"/>
  <c r="GD21" i="76"/>
  <c r="GE21" i="76"/>
  <c r="GF21" i="76"/>
  <c r="GG21" i="76"/>
  <c r="GH21" i="76"/>
  <c r="GI21" i="76"/>
  <c r="GJ21" i="76"/>
  <c r="GK21" i="76"/>
  <c r="GL21" i="76"/>
  <c r="GM21" i="76"/>
  <c r="GN21" i="76"/>
  <c r="GO21" i="76"/>
  <c r="GP21" i="76"/>
  <c r="GQ21" i="76"/>
  <c r="GR21" i="76"/>
  <c r="GS21" i="76"/>
  <c r="GT21" i="76"/>
  <c r="GU21" i="76"/>
  <c r="GY21" i="76"/>
  <c r="GZ21" i="76"/>
  <c r="HA21" i="76"/>
  <c r="HB21" i="76"/>
  <c r="HC21" i="76"/>
  <c r="HD21" i="76"/>
  <c r="HE21" i="76"/>
  <c r="HF21" i="76"/>
  <c r="HG21" i="76"/>
  <c r="HH21" i="76"/>
  <c r="HI21" i="76"/>
  <c r="HJ21" i="76"/>
  <c r="HK21" i="76"/>
  <c r="HL21" i="76"/>
  <c r="HM21" i="76"/>
  <c r="HN21" i="76"/>
  <c r="HO21" i="76"/>
  <c r="HP21" i="76"/>
  <c r="HQ21" i="76"/>
  <c r="HR21" i="76"/>
  <c r="HS21" i="76"/>
  <c r="HT21" i="76"/>
  <c r="HU21" i="76"/>
  <c r="HV21" i="76"/>
  <c r="HW21" i="76"/>
  <c r="HX21" i="76"/>
  <c r="HY21" i="76"/>
  <c r="HZ21" i="76"/>
  <c r="IA21" i="76"/>
  <c r="IB21" i="76"/>
  <c r="IC21" i="76"/>
  <c r="IG21" i="76"/>
  <c r="IH21" i="76"/>
  <c r="II21" i="76"/>
  <c r="IJ21" i="76"/>
  <c r="IK21" i="76"/>
  <c r="IL21" i="76"/>
  <c r="IM21" i="76"/>
  <c r="IN21" i="76"/>
  <c r="IO21" i="76"/>
  <c r="IP21" i="76"/>
  <c r="IQ21" i="76"/>
  <c r="IR21" i="76"/>
  <c r="IS21" i="76"/>
  <c r="IT21" i="76"/>
  <c r="IU21" i="76"/>
  <c r="IV21" i="76"/>
  <c r="IW21" i="76"/>
  <c r="IX21" i="76"/>
  <c r="IY21" i="76"/>
  <c r="IZ21" i="76"/>
  <c r="JA21" i="76"/>
  <c r="JB21" i="76"/>
  <c r="JC21" i="76"/>
  <c r="JD21" i="76"/>
  <c r="JE21" i="76"/>
  <c r="JF21" i="76"/>
  <c r="JG21" i="76"/>
  <c r="JH21" i="76"/>
  <c r="JI21" i="76"/>
  <c r="JJ21" i="76"/>
  <c r="JK21" i="76"/>
  <c r="JO21" i="76"/>
  <c r="JP21" i="76"/>
  <c r="JQ21" i="76"/>
  <c r="JR21" i="76"/>
  <c r="JS21" i="76"/>
  <c r="JT21" i="76"/>
  <c r="JU21" i="76"/>
  <c r="JV21" i="76"/>
  <c r="JW21" i="76"/>
  <c r="JX21" i="76"/>
  <c r="JY21" i="76"/>
  <c r="JZ21" i="76"/>
  <c r="KA21" i="76"/>
  <c r="KB21" i="76"/>
  <c r="KC21" i="76"/>
  <c r="KD21" i="76"/>
  <c r="KE21" i="76"/>
  <c r="KF21" i="76"/>
  <c r="KG21" i="76"/>
  <c r="KH21" i="76"/>
  <c r="KI21" i="76"/>
  <c r="KJ21" i="76"/>
  <c r="KK21" i="76"/>
  <c r="KL21" i="76"/>
  <c r="KM21" i="76"/>
  <c r="KN21" i="76"/>
  <c r="KO21" i="76"/>
  <c r="KP21" i="76"/>
  <c r="KQ21" i="76"/>
  <c r="KR21" i="76"/>
  <c r="KS21" i="76"/>
  <c r="KW21" i="76"/>
  <c r="KX21" i="76"/>
  <c r="KY21" i="76"/>
  <c r="KZ21" i="76"/>
  <c r="LA21" i="76"/>
  <c r="LB21" i="76"/>
  <c r="LC21" i="76"/>
  <c r="LD21" i="76"/>
  <c r="LE21" i="76"/>
  <c r="LF21" i="76"/>
  <c r="LG21" i="76"/>
  <c r="LH21" i="76"/>
  <c r="LI21" i="76"/>
  <c r="LJ21" i="76"/>
  <c r="LK21" i="76"/>
  <c r="LL21" i="76"/>
  <c r="LM21" i="76"/>
  <c r="LN21" i="76"/>
  <c r="LO21" i="76"/>
  <c r="LP21" i="76"/>
  <c r="LQ21" i="76"/>
  <c r="LR21" i="76"/>
  <c r="LS21" i="76"/>
  <c r="LT21" i="76"/>
  <c r="LU21" i="76"/>
  <c r="LV21" i="76"/>
  <c r="LW21" i="76"/>
  <c r="LX21" i="76"/>
  <c r="LY21" i="76"/>
  <c r="LZ21" i="76"/>
  <c r="MA21" i="76"/>
  <c r="ME21" i="76"/>
  <c r="MF21" i="76"/>
  <c r="MG21" i="76"/>
  <c r="MH21" i="76"/>
  <c r="MI21" i="76"/>
  <c r="MJ21" i="76"/>
  <c r="MK21" i="76"/>
  <c r="ML21" i="76"/>
  <c r="MM21" i="76"/>
  <c r="MN21" i="76"/>
  <c r="MO21" i="76"/>
  <c r="MP21" i="76"/>
  <c r="MQ21" i="76"/>
  <c r="MR21" i="76"/>
  <c r="MS21" i="76"/>
  <c r="MT21" i="76"/>
  <c r="MU21" i="76"/>
  <c r="MV21" i="76"/>
  <c r="MW21" i="76"/>
  <c r="MX21" i="76"/>
  <c r="MY21" i="76"/>
  <c r="MZ21" i="76"/>
  <c r="NA21" i="76"/>
  <c r="NB21" i="76"/>
  <c r="NC21" i="76"/>
  <c r="ND21" i="76"/>
  <c r="NE21" i="76"/>
  <c r="NF21" i="76"/>
  <c r="NG21" i="76"/>
  <c r="NH21" i="76"/>
  <c r="NI21" i="76"/>
  <c r="C22" i="76"/>
  <c r="D22" i="76"/>
  <c r="E22" i="76"/>
  <c r="F22" i="76"/>
  <c r="G22" i="76"/>
  <c r="H22" i="76"/>
  <c r="I22" i="76"/>
  <c r="J22" i="76"/>
  <c r="K22" i="76"/>
  <c r="L22" i="76"/>
  <c r="M22" i="76"/>
  <c r="N22" i="76"/>
  <c r="O22" i="76"/>
  <c r="P22" i="76"/>
  <c r="Q22" i="76"/>
  <c r="R22" i="76"/>
  <c r="S22" i="76"/>
  <c r="T22" i="76"/>
  <c r="U22" i="76"/>
  <c r="V22" i="76"/>
  <c r="W22" i="76"/>
  <c r="X22" i="76"/>
  <c r="Y22" i="76"/>
  <c r="Z22" i="76"/>
  <c r="AA22" i="76"/>
  <c r="AB22" i="76"/>
  <c r="AC22" i="76"/>
  <c r="AD22" i="76"/>
  <c r="AE22" i="76"/>
  <c r="AF22" i="76"/>
  <c r="AG22" i="76"/>
  <c r="AK22" i="76"/>
  <c r="AL22" i="76"/>
  <c r="AM22" i="76"/>
  <c r="AN22" i="76"/>
  <c r="AO22" i="76"/>
  <c r="AP22" i="76"/>
  <c r="AQ22" i="76"/>
  <c r="AR22" i="76"/>
  <c r="AS22" i="76"/>
  <c r="AT22" i="76"/>
  <c r="AU22" i="76"/>
  <c r="AV22" i="76"/>
  <c r="AW22" i="76"/>
  <c r="AX22" i="76"/>
  <c r="AY22" i="76"/>
  <c r="AZ22" i="76"/>
  <c r="BA22" i="76"/>
  <c r="BB22" i="76"/>
  <c r="BC22" i="76"/>
  <c r="BD22" i="76"/>
  <c r="BE22" i="76"/>
  <c r="BF22" i="76"/>
  <c r="BG22" i="76"/>
  <c r="BH22" i="76"/>
  <c r="BI22" i="76"/>
  <c r="BJ22" i="76"/>
  <c r="BK22" i="76"/>
  <c r="BL22" i="76"/>
  <c r="BM22" i="76"/>
  <c r="BN22" i="76"/>
  <c r="BO22" i="76"/>
  <c r="BS22" i="76"/>
  <c r="BT22" i="76"/>
  <c r="BU22" i="76"/>
  <c r="BV22" i="76"/>
  <c r="BW22" i="76"/>
  <c r="BX22" i="76"/>
  <c r="BY22" i="76"/>
  <c r="BZ22" i="76"/>
  <c r="CA22" i="76"/>
  <c r="CB22" i="76"/>
  <c r="CC22" i="76"/>
  <c r="CD22" i="76"/>
  <c r="CE22" i="76"/>
  <c r="CF22" i="76"/>
  <c r="CG22" i="76"/>
  <c r="CH22" i="76"/>
  <c r="CI22" i="76"/>
  <c r="CJ22" i="76"/>
  <c r="CK22" i="76"/>
  <c r="CL22" i="76"/>
  <c r="CM22" i="76"/>
  <c r="CN22" i="76"/>
  <c r="CO22" i="76"/>
  <c r="CP22" i="76"/>
  <c r="CQ22" i="76"/>
  <c r="CR22" i="76"/>
  <c r="CS22" i="76"/>
  <c r="CT22" i="76"/>
  <c r="CU22" i="76"/>
  <c r="CV22" i="76"/>
  <c r="CW22" i="76"/>
  <c r="DA22" i="76"/>
  <c r="DB22" i="76"/>
  <c r="DC22" i="76"/>
  <c r="DD22" i="76"/>
  <c r="DE22" i="76"/>
  <c r="DF22" i="76"/>
  <c r="DG22" i="76"/>
  <c r="DH22" i="76"/>
  <c r="DI22" i="76"/>
  <c r="DJ22" i="76"/>
  <c r="DK22" i="76"/>
  <c r="DL22" i="76"/>
  <c r="DM22" i="76"/>
  <c r="DN22" i="76"/>
  <c r="DO22" i="76"/>
  <c r="DP22" i="76"/>
  <c r="DQ22" i="76"/>
  <c r="DR22" i="76"/>
  <c r="DS22" i="76"/>
  <c r="DT22" i="76"/>
  <c r="DU22" i="76"/>
  <c r="DV22" i="76"/>
  <c r="DW22" i="76"/>
  <c r="DX22" i="76"/>
  <c r="DY22" i="76"/>
  <c r="DZ22" i="76"/>
  <c r="EA22" i="76"/>
  <c r="EB22" i="76"/>
  <c r="EC22" i="76"/>
  <c r="ED22" i="76"/>
  <c r="EE22" i="76"/>
  <c r="EI22" i="76"/>
  <c r="EJ22" i="76"/>
  <c r="EK22" i="76"/>
  <c r="EL22" i="76"/>
  <c r="EM22" i="76"/>
  <c r="EN22" i="76"/>
  <c r="EO22" i="76"/>
  <c r="EP22" i="76"/>
  <c r="EQ22" i="76"/>
  <c r="ER22" i="76"/>
  <c r="ES22" i="76"/>
  <c r="ET22" i="76"/>
  <c r="EU22" i="76"/>
  <c r="EV22" i="76"/>
  <c r="EW22" i="76"/>
  <c r="EX22" i="76"/>
  <c r="EY22" i="76"/>
  <c r="EZ22" i="76"/>
  <c r="FA22" i="76"/>
  <c r="FB22" i="76"/>
  <c r="FC22" i="76"/>
  <c r="FD22" i="76"/>
  <c r="FE22" i="76"/>
  <c r="FF22" i="76"/>
  <c r="FG22" i="76"/>
  <c r="FH22" i="76"/>
  <c r="FI22" i="76"/>
  <c r="FJ22" i="76"/>
  <c r="FK22" i="76"/>
  <c r="FL22" i="76"/>
  <c r="FM22" i="76"/>
  <c r="FQ22" i="76"/>
  <c r="FR22" i="76"/>
  <c r="FS22" i="76"/>
  <c r="FT22" i="76"/>
  <c r="FU22" i="76"/>
  <c r="FV22" i="76"/>
  <c r="FW22" i="76"/>
  <c r="FX22" i="76"/>
  <c r="FY22" i="76"/>
  <c r="FZ22" i="76"/>
  <c r="GA22" i="76"/>
  <c r="GB22" i="76"/>
  <c r="GC22" i="76"/>
  <c r="GD22" i="76"/>
  <c r="GE22" i="76"/>
  <c r="GF22" i="76"/>
  <c r="GG22" i="76"/>
  <c r="GH22" i="76"/>
  <c r="GI22" i="76"/>
  <c r="GJ22" i="76"/>
  <c r="GK22" i="76"/>
  <c r="GL22" i="76"/>
  <c r="GM22" i="76"/>
  <c r="GN22" i="76"/>
  <c r="GO22" i="76"/>
  <c r="GP22" i="76"/>
  <c r="GQ22" i="76"/>
  <c r="GR22" i="76"/>
  <c r="GS22" i="76"/>
  <c r="GT22" i="76"/>
  <c r="GU22" i="76"/>
  <c r="GY22" i="76"/>
  <c r="GZ22" i="76"/>
  <c r="HA22" i="76"/>
  <c r="HB22" i="76"/>
  <c r="HC22" i="76"/>
  <c r="HD22" i="76"/>
  <c r="HE22" i="76"/>
  <c r="HF22" i="76"/>
  <c r="HG22" i="76"/>
  <c r="HH22" i="76"/>
  <c r="HI22" i="76"/>
  <c r="HJ22" i="76"/>
  <c r="HK22" i="76"/>
  <c r="HL22" i="76"/>
  <c r="HM22" i="76"/>
  <c r="HN22" i="76"/>
  <c r="HO22" i="76"/>
  <c r="HP22" i="76"/>
  <c r="HQ22" i="76"/>
  <c r="HR22" i="76"/>
  <c r="HS22" i="76"/>
  <c r="HT22" i="76"/>
  <c r="HU22" i="76"/>
  <c r="HV22" i="76"/>
  <c r="HW22" i="76"/>
  <c r="HX22" i="76"/>
  <c r="HY22" i="76"/>
  <c r="HZ22" i="76"/>
  <c r="IA22" i="76"/>
  <c r="IB22" i="76"/>
  <c r="IC22" i="76"/>
  <c r="IG22" i="76"/>
  <c r="IH22" i="76"/>
  <c r="II22" i="76"/>
  <c r="IJ22" i="76"/>
  <c r="IK22" i="76"/>
  <c r="IL22" i="76"/>
  <c r="IM22" i="76"/>
  <c r="IN22" i="76"/>
  <c r="IO22" i="76"/>
  <c r="IP22" i="76"/>
  <c r="IQ22" i="76"/>
  <c r="IR22" i="76"/>
  <c r="IS22" i="76"/>
  <c r="IT22" i="76"/>
  <c r="IU22" i="76"/>
  <c r="IV22" i="76"/>
  <c r="IW22" i="76"/>
  <c r="IX22" i="76"/>
  <c r="IY22" i="76"/>
  <c r="IZ22" i="76"/>
  <c r="JA22" i="76"/>
  <c r="JB22" i="76"/>
  <c r="JC22" i="76"/>
  <c r="JD22" i="76"/>
  <c r="JE22" i="76"/>
  <c r="JF22" i="76"/>
  <c r="JG22" i="76"/>
  <c r="JH22" i="76"/>
  <c r="JI22" i="76"/>
  <c r="JJ22" i="76"/>
  <c r="JK22" i="76"/>
  <c r="JO22" i="76"/>
  <c r="JP22" i="76"/>
  <c r="JQ22" i="76"/>
  <c r="JR22" i="76"/>
  <c r="JS22" i="76"/>
  <c r="JT22" i="76"/>
  <c r="JU22" i="76"/>
  <c r="JV22" i="76"/>
  <c r="JW22" i="76"/>
  <c r="JX22" i="76"/>
  <c r="JY22" i="76"/>
  <c r="JZ22" i="76"/>
  <c r="KA22" i="76"/>
  <c r="KB22" i="76"/>
  <c r="KC22" i="76"/>
  <c r="KD22" i="76"/>
  <c r="KE22" i="76"/>
  <c r="KF22" i="76"/>
  <c r="KG22" i="76"/>
  <c r="KH22" i="76"/>
  <c r="KI22" i="76"/>
  <c r="KJ22" i="76"/>
  <c r="KK22" i="76"/>
  <c r="KL22" i="76"/>
  <c r="KM22" i="76"/>
  <c r="KN22" i="76"/>
  <c r="KO22" i="76"/>
  <c r="KP22" i="76"/>
  <c r="KQ22" i="76"/>
  <c r="KR22" i="76"/>
  <c r="KS22" i="76"/>
  <c r="KW22" i="76"/>
  <c r="KX22" i="76"/>
  <c r="KY22" i="76"/>
  <c r="KZ22" i="76"/>
  <c r="LA22" i="76"/>
  <c r="LB22" i="76"/>
  <c r="LC22" i="76"/>
  <c r="LD22" i="76"/>
  <c r="LE22" i="76"/>
  <c r="LF22" i="76"/>
  <c r="LG22" i="76"/>
  <c r="LH22" i="76"/>
  <c r="LI22" i="76"/>
  <c r="LJ22" i="76"/>
  <c r="LK22" i="76"/>
  <c r="LL22" i="76"/>
  <c r="LM22" i="76"/>
  <c r="LN22" i="76"/>
  <c r="LO22" i="76"/>
  <c r="LP22" i="76"/>
  <c r="LQ22" i="76"/>
  <c r="LR22" i="76"/>
  <c r="LS22" i="76"/>
  <c r="LT22" i="76"/>
  <c r="LU22" i="76"/>
  <c r="LV22" i="76"/>
  <c r="LW22" i="76"/>
  <c r="LX22" i="76"/>
  <c r="LY22" i="76"/>
  <c r="LZ22" i="76"/>
  <c r="MA22" i="76"/>
  <c r="ME22" i="76"/>
  <c r="MF22" i="76"/>
  <c r="MG22" i="76"/>
  <c r="MH22" i="76"/>
  <c r="MI22" i="76"/>
  <c r="MJ22" i="76"/>
  <c r="MK22" i="76"/>
  <c r="ML22" i="76"/>
  <c r="MM22" i="76"/>
  <c r="MN22" i="76"/>
  <c r="MO22" i="76"/>
  <c r="MP22" i="76"/>
  <c r="MQ22" i="76"/>
  <c r="MR22" i="76"/>
  <c r="MS22" i="76"/>
  <c r="MT22" i="76"/>
  <c r="MU22" i="76"/>
  <c r="MV22" i="76"/>
  <c r="MW22" i="76"/>
  <c r="MX22" i="76"/>
  <c r="MY22" i="76"/>
  <c r="MZ22" i="76"/>
  <c r="NA22" i="76"/>
  <c r="NB22" i="76"/>
  <c r="NC22" i="76"/>
  <c r="ND22" i="76"/>
  <c r="NE22" i="76"/>
  <c r="NF22" i="76"/>
  <c r="NG22" i="76"/>
  <c r="NH22" i="76"/>
  <c r="NI22" i="76"/>
  <c r="C23" i="76"/>
  <c r="D23" i="76"/>
  <c r="E23" i="76"/>
  <c r="F23" i="76"/>
  <c r="G23" i="76"/>
  <c r="H23" i="76"/>
  <c r="I23" i="76"/>
  <c r="J23" i="76"/>
  <c r="K23" i="76"/>
  <c r="L23" i="76"/>
  <c r="M23" i="76"/>
  <c r="N23" i="76"/>
  <c r="O23" i="76"/>
  <c r="P23" i="76"/>
  <c r="Q23" i="76"/>
  <c r="R23" i="76"/>
  <c r="S23" i="76"/>
  <c r="T23" i="76"/>
  <c r="U23" i="76"/>
  <c r="V23" i="76"/>
  <c r="W23" i="76"/>
  <c r="X23" i="76"/>
  <c r="Y23" i="76"/>
  <c r="Z23" i="76"/>
  <c r="AA23" i="76"/>
  <c r="AB23" i="76"/>
  <c r="AC23" i="76"/>
  <c r="AD23" i="76"/>
  <c r="AE23" i="76"/>
  <c r="AF23" i="76"/>
  <c r="AG23" i="76"/>
  <c r="AK23" i="76"/>
  <c r="AL23" i="76"/>
  <c r="AM23" i="76"/>
  <c r="AN23" i="76"/>
  <c r="AO23" i="76"/>
  <c r="AP23" i="76"/>
  <c r="AQ23" i="76"/>
  <c r="AR23" i="76"/>
  <c r="AS23" i="76"/>
  <c r="AT23" i="76"/>
  <c r="AU23" i="76"/>
  <c r="AV23" i="76"/>
  <c r="AW23" i="76"/>
  <c r="AX23" i="76"/>
  <c r="AY23" i="76"/>
  <c r="AZ23" i="76"/>
  <c r="BA23" i="76"/>
  <c r="BB23" i="76"/>
  <c r="BC23" i="76"/>
  <c r="BD23" i="76"/>
  <c r="BE23" i="76"/>
  <c r="BF23" i="76"/>
  <c r="BG23" i="76"/>
  <c r="BH23" i="76"/>
  <c r="BI23" i="76"/>
  <c r="BJ23" i="76"/>
  <c r="BK23" i="76"/>
  <c r="BL23" i="76"/>
  <c r="BM23" i="76"/>
  <c r="BN23" i="76"/>
  <c r="BO23" i="76"/>
  <c r="BS23" i="76"/>
  <c r="BT23" i="76"/>
  <c r="BU23" i="76"/>
  <c r="BV23" i="76"/>
  <c r="BW23" i="76"/>
  <c r="BX23" i="76"/>
  <c r="BY23" i="76"/>
  <c r="BZ23" i="76"/>
  <c r="CA23" i="76"/>
  <c r="CB23" i="76"/>
  <c r="CC23" i="76"/>
  <c r="CD23" i="76"/>
  <c r="CE23" i="76"/>
  <c r="CF23" i="76"/>
  <c r="CG23" i="76"/>
  <c r="CH23" i="76"/>
  <c r="CI23" i="76"/>
  <c r="CJ23" i="76"/>
  <c r="CK23" i="76"/>
  <c r="CL23" i="76"/>
  <c r="CM23" i="76"/>
  <c r="CN23" i="76"/>
  <c r="CO23" i="76"/>
  <c r="CP23" i="76"/>
  <c r="CQ23" i="76"/>
  <c r="CR23" i="76"/>
  <c r="CS23" i="76"/>
  <c r="CT23" i="76"/>
  <c r="CU23" i="76"/>
  <c r="CV23" i="76"/>
  <c r="CW23" i="76"/>
  <c r="DA23" i="76"/>
  <c r="DB23" i="76"/>
  <c r="DC23" i="76"/>
  <c r="DD23" i="76"/>
  <c r="DE23" i="76"/>
  <c r="DF23" i="76"/>
  <c r="DG23" i="76"/>
  <c r="DH23" i="76"/>
  <c r="DI23" i="76"/>
  <c r="DJ23" i="76"/>
  <c r="DK23" i="76"/>
  <c r="DL23" i="76"/>
  <c r="DM23" i="76"/>
  <c r="DN23" i="76"/>
  <c r="DO23" i="76"/>
  <c r="DP23" i="76"/>
  <c r="DQ23" i="76"/>
  <c r="DR23" i="76"/>
  <c r="DS23" i="76"/>
  <c r="DT23" i="76"/>
  <c r="DU23" i="76"/>
  <c r="DV23" i="76"/>
  <c r="DW23" i="76"/>
  <c r="DX23" i="76"/>
  <c r="DY23" i="76"/>
  <c r="DZ23" i="76"/>
  <c r="EA23" i="76"/>
  <c r="EB23" i="76"/>
  <c r="EC23" i="76"/>
  <c r="ED23" i="76"/>
  <c r="EE23" i="76"/>
  <c r="EI23" i="76"/>
  <c r="EJ23" i="76"/>
  <c r="EK23" i="76"/>
  <c r="EL23" i="76"/>
  <c r="EM23" i="76"/>
  <c r="EN23" i="76"/>
  <c r="EO23" i="76"/>
  <c r="EP23" i="76"/>
  <c r="EQ23" i="76"/>
  <c r="ER23" i="76"/>
  <c r="ES23" i="76"/>
  <c r="ET23" i="76"/>
  <c r="EU23" i="76"/>
  <c r="EV23" i="76"/>
  <c r="EW23" i="76"/>
  <c r="EX23" i="76"/>
  <c r="EY23" i="76"/>
  <c r="EZ23" i="76"/>
  <c r="FA23" i="76"/>
  <c r="FB23" i="76"/>
  <c r="FC23" i="76"/>
  <c r="FD23" i="76"/>
  <c r="FE23" i="76"/>
  <c r="FF23" i="76"/>
  <c r="FG23" i="76"/>
  <c r="FH23" i="76"/>
  <c r="FI23" i="76"/>
  <c r="FJ23" i="76"/>
  <c r="FK23" i="76"/>
  <c r="FL23" i="76"/>
  <c r="FM23" i="76"/>
  <c r="FQ23" i="76"/>
  <c r="FR23" i="76"/>
  <c r="FS23" i="76"/>
  <c r="FT23" i="76"/>
  <c r="FU23" i="76"/>
  <c r="FV23" i="76"/>
  <c r="FW23" i="76"/>
  <c r="FX23" i="76"/>
  <c r="FY23" i="76"/>
  <c r="FZ23" i="76"/>
  <c r="GA23" i="76"/>
  <c r="GB23" i="76"/>
  <c r="GC23" i="76"/>
  <c r="GD23" i="76"/>
  <c r="GE23" i="76"/>
  <c r="GF23" i="76"/>
  <c r="GG23" i="76"/>
  <c r="GH23" i="76"/>
  <c r="GI23" i="76"/>
  <c r="GJ23" i="76"/>
  <c r="GK23" i="76"/>
  <c r="GL23" i="76"/>
  <c r="GM23" i="76"/>
  <c r="GN23" i="76"/>
  <c r="GO23" i="76"/>
  <c r="GP23" i="76"/>
  <c r="GQ23" i="76"/>
  <c r="GR23" i="76"/>
  <c r="GS23" i="76"/>
  <c r="GT23" i="76"/>
  <c r="GU23" i="76"/>
  <c r="GY23" i="76"/>
  <c r="GZ23" i="76"/>
  <c r="HA23" i="76"/>
  <c r="HB23" i="76"/>
  <c r="HC23" i="76"/>
  <c r="HD23" i="76"/>
  <c r="HE23" i="76"/>
  <c r="HF23" i="76"/>
  <c r="HG23" i="76"/>
  <c r="HH23" i="76"/>
  <c r="HI23" i="76"/>
  <c r="HJ23" i="76"/>
  <c r="HK23" i="76"/>
  <c r="HL23" i="76"/>
  <c r="HM23" i="76"/>
  <c r="HN23" i="76"/>
  <c r="HO23" i="76"/>
  <c r="HP23" i="76"/>
  <c r="HQ23" i="76"/>
  <c r="HR23" i="76"/>
  <c r="HS23" i="76"/>
  <c r="HT23" i="76"/>
  <c r="HU23" i="76"/>
  <c r="HV23" i="76"/>
  <c r="HW23" i="76"/>
  <c r="HX23" i="76"/>
  <c r="HY23" i="76"/>
  <c r="HZ23" i="76"/>
  <c r="IA23" i="76"/>
  <c r="IB23" i="76"/>
  <c r="IC23" i="76"/>
  <c r="IG23" i="76"/>
  <c r="IH23" i="76"/>
  <c r="II23" i="76"/>
  <c r="IJ23" i="76"/>
  <c r="IK23" i="76"/>
  <c r="IL23" i="76"/>
  <c r="IM23" i="76"/>
  <c r="IN23" i="76"/>
  <c r="IO23" i="76"/>
  <c r="IP23" i="76"/>
  <c r="IQ23" i="76"/>
  <c r="IR23" i="76"/>
  <c r="IS23" i="76"/>
  <c r="IT23" i="76"/>
  <c r="IU23" i="76"/>
  <c r="IV23" i="76"/>
  <c r="IW23" i="76"/>
  <c r="IX23" i="76"/>
  <c r="IY23" i="76"/>
  <c r="IZ23" i="76"/>
  <c r="JA23" i="76"/>
  <c r="JB23" i="76"/>
  <c r="JC23" i="76"/>
  <c r="JD23" i="76"/>
  <c r="JE23" i="76"/>
  <c r="JF23" i="76"/>
  <c r="JG23" i="76"/>
  <c r="JH23" i="76"/>
  <c r="JI23" i="76"/>
  <c r="JJ23" i="76"/>
  <c r="JK23" i="76"/>
  <c r="JO23" i="76"/>
  <c r="JP23" i="76"/>
  <c r="JQ23" i="76"/>
  <c r="JR23" i="76"/>
  <c r="JS23" i="76"/>
  <c r="JT23" i="76"/>
  <c r="JU23" i="76"/>
  <c r="JV23" i="76"/>
  <c r="JW23" i="76"/>
  <c r="JX23" i="76"/>
  <c r="JY23" i="76"/>
  <c r="JZ23" i="76"/>
  <c r="KA23" i="76"/>
  <c r="KB23" i="76"/>
  <c r="KC23" i="76"/>
  <c r="KD23" i="76"/>
  <c r="KE23" i="76"/>
  <c r="KF23" i="76"/>
  <c r="KG23" i="76"/>
  <c r="KH23" i="76"/>
  <c r="KI23" i="76"/>
  <c r="KJ23" i="76"/>
  <c r="KK23" i="76"/>
  <c r="KL23" i="76"/>
  <c r="KM23" i="76"/>
  <c r="KN23" i="76"/>
  <c r="KO23" i="76"/>
  <c r="KP23" i="76"/>
  <c r="KQ23" i="76"/>
  <c r="KR23" i="76"/>
  <c r="KS23" i="76"/>
  <c r="KW23" i="76"/>
  <c r="KX23" i="76"/>
  <c r="KY23" i="76"/>
  <c r="KZ23" i="76"/>
  <c r="LA23" i="76"/>
  <c r="LB23" i="76"/>
  <c r="LC23" i="76"/>
  <c r="LD23" i="76"/>
  <c r="LE23" i="76"/>
  <c r="LF23" i="76"/>
  <c r="LG23" i="76"/>
  <c r="LH23" i="76"/>
  <c r="LI23" i="76"/>
  <c r="LJ23" i="76"/>
  <c r="LK23" i="76"/>
  <c r="LL23" i="76"/>
  <c r="LM23" i="76"/>
  <c r="LN23" i="76"/>
  <c r="LO23" i="76"/>
  <c r="LP23" i="76"/>
  <c r="LQ23" i="76"/>
  <c r="LR23" i="76"/>
  <c r="LS23" i="76"/>
  <c r="LT23" i="76"/>
  <c r="LU23" i="76"/>
  <c r="LV23" i="76"/>
  <c r="LW23" i="76"/>
  <c r="LX23" i="76"/>
  <c r="LY23" i="76"/>
  <c r="LZ23" i="76"/>
  <c r="MA23" i="76"/>
  <c r="ME23" i="76"/>
  <c r="MF23" i="76"/>
  <c r="MG23" i="76"/>
  <c r="MH23" i="76"/>
  <c r="MI23" i="76"/>
  <c r="MJ23" i="76"/>
  <c r="MK23" i="76"/>
  <c r="ML23" i="76"/>
  <c r="MM23" i="76"/>
  <c r="MN23" i="76"/>
  <c r="MO23" i="76"/>
  <c r="MP23" i="76"/>
  <c r="MQ23" i="76"/>
  <c r="MR23" i="76"/>
  <c r="MS23" i="76"/>
  <c r="MT23" i="76"/>
  <c r="MU23" i="76"/>
  <c r="MV23" i="76"/>
  <c r="MW23" i="76"/>
  <c r="MX23" i="76"/>
  <c r="MY23" i="76"/>
  <c r="MZ23" i="76"/>
  <c r="NA23" i="76"/>
  <c r="NB23" i="76"/>
  <c r="NC23" i="76"/>
  <c r="ND23" i="76"/>
  <c r="NE23" i="76"/>
  <c r="NF23" i="76"/>
  <c r="NG23" i="76"/>
  <c r="NH23" i="76"/>
  <c r="NI23" i="76"/>
  <c r="C24" i="76"/>
  <c r="D24" i="76"/>
  <c r="E24" i="76"/>
  <c r="F24" i="76"/>
  <c r="G24" i="76"/>
  <c r="H24" i="76"/>
  <c r="I24" i="76"/>
  <c r="J24" i="76"/>
  <c r="K24" i="76"/>
  <c r="L24" i="76"/>
  <c r="M24" i="76"/>
  <c r="N24" i="76"/>
  <c r="O24" i="76"/>
  <c r="P24" i="76"/>
  <c r="Q24" i="76"/>
  <c r="R24" i="76"/>
  <c r="S24" i="76"/>
  <c r="T24" i="76"/>
  <c r="U24" i="76"/>
  <c r="V24" i="76"/>
  <c r="W24" i="76"/>
  <c r="X24" i="76"/>
  <c r="Y24" i="76"/>
  <c r="Z24" i="76"/>
  <c r="AA24" i="76"/>
  <c r="AB24" i="76"/>
  <c r="AC24" i="76"/>
  <c r="AD24" i="76"/>
  <c r="AE24" i="76"/>
  <c r="AF24" i="76"/>
  <c r="AG24" i="76"/>
  <c r="AK24" i="76"/>
  <c r="AL24" i="76"/>
  <c r="AM24" i="76"/>
  <c r="AN24" i="76"/>
  <c r="AO24" i="76"/>
  <c r="AP24" i="76"/>
  <c r="AQ24" i="76"/>
  <c r="AR24" i="76"/>
  <c r="AS24" i="76"/>
  <c r="AT24" i="76"/>
  <c r="AU24" i="76"/>
  <c r="AV24" i="76"/>
  <c r="AW24" i="76"/>
  <c r="AX24" i="76"/>
  <c r="AY24" i="76"/>
  <c r="AZ24" i="76"/>
  <c r="BA24" i="76"/>
  <c r="BB24" i="76"/>
  <c r="BC24" i="76"/>
  <c r="BD24" i="76"/>
  <c r="BE24" i="76"/>
  <c r="BF24" i="76"/>
  <c r="BG24" i="76"/>
  <c r="BH24" i="76"/>
  <c r="BI24" i="76"/>
  <c r="BJ24" i="76"/>
  <c r="BK24" i="76"/>
  <c r="BL24" i="76"/>
  <c r="BM24" i="76"/>
  <c r="BN24" i="76"/>
  <c r="BO24" i="76"/>
  <c r="BS24" i="76"/>
  <c r="BT24" i="76"/>
  <c r="BU24" i="76"/>
  <c r="BV24" i="76"/>
  <c r="BW24" i="76"/>
  <c r="BX24" i="76"/>
  <c r="BY24" i="76"/>
  <c r="BZ24" i="76"/>
  <c r="CA24" i="76"/>
  <c r="CB24" i="76"/>
  <c r="CC24" i="76"/>
  <c r="CD24" i="76"/>
  <c r="CE24" i="76"/>
  <c r="CF24" i="76"/>
  <c r="CG24" i="76"/>
  <c r="CH24" i="76"/>
  <c r="CI24" i="76"/>
  <c r="CJ24" i="76"/>
  <c r="CK24" i="76"/>
  <c r="CL24" i="76"/>
  <c r="CM24" i="76"/>
  <c r="CN24" i="76"/>
  <c r="CO24" i="76"/>
  <c r="CP24" i="76"/>
  <c r="CQ24" i="76"/>
  <c r="CR24" i="76"/>
  <c r="CS24" i="76"/>
  <c r="CT24" i="76"/>
  <c r="CU24" i="76"/>
  <c r="CV24" i="76"/>
  <c r="CW24" i="76"/>
  <c r="DA24" i="76"/>
  <c r="DB24" i="76"/>
  <c r="DC24" i="76"/>
  <c r="DD24" i="76"/>
  <c r="DE24" i="76"/>
  <c r="DF24" i="76"/>
  <c r="DG24" i="76"/>
  <c r="DH24" i="76"/>
  <c r="DI24" i="76"/>
  <c r="DJ24" i="76"/>
  <c r="DK24" i="76"/>
  <c r="DL24" i="76"/>
  <c r="DM24" i="76"/>
  <c r="DN24" i="76"/>
  <c r="DO24" i="76"/>
  <c r="DP24" i="76"/>
  <c r="DQ24" i="76"/>
  <c r="DR24" i="76"/>
  <c r="DS24" i="76"/>
  <c r="DT24" i="76"/>
  <c r="DU24" i="76"/>
  <c r="DV24" i="76"/>
  <c r="DW24" i="76"/>
  <c r="DX24" i="76"/>
  <c r="DY24" i="76"/>
  <c r="DZ24" i="76"/>
  <c r="EA24" i="76"/>
  <c r="EB24" i="76"/>
  <c r="EC24" i="76"/>
  <c r="ED24" i="76"/>
  <c r="EE24" i="76"/>
  <c r="EI24" i="76"/>
  <c r="EJ24" i="76"/>
  <c r="EK24" i="76"/>
  <c r="EL24" i="76"/>
  <c r="EM24" i="76"/>
  <c r="EN24" i="76"/>
  <c r="EO24" i="76"/>
  <c r="EP24" i="76"/>
  <c r="EQ24" i="76"/>
  <c r="ER24" i="76"/>
  <c r="ES24" i="76"/>
  <c r="ET24" i="76"/>
  <c r="EU24" i="76"/>
  <c r="EV24" i="76"/>
  <c r="EW24" i="76"/>
  <c r="EX24" i="76"/>
  <c r="EY24" i="76"/>
  <c r="EZ24" i="76"/>
  <c r="FA24" i="76"/>
  <c r="FB24" i="76"/>
  <c r="FC24" i="76"/>
  <c r="FD24" i="76"/>
  <c r="FE24" i="76"/>
  <c r="FF24" i="76"/>
  <c r="FG24" i="76"/>
  <c r="FH24" i="76"/>
  <c r="FI24" i="76"/>
  <c r="FJ24" i="76"/>
  <c r="FK24" i="76"/>
  <c r="FL24" i="76"/>
  <c r="FM24" i="76"/>
  <c r="FQ24" i="76"/>
  <c r="FR24" i="76"/>
  <c r="FS24" i="76"/>
  <c r="FT24" i="76"/>
  <c r="FU24" i="76"/>
  <c r="FV24" i="76"/>
  <c r="FW24" i="76"/>
  <c r="FX24" i="76"/>
  <c r="FY24" i="76"/>
  <c r="FZ24" i="76"/>
  <c r="GA24" i="76"/>
  <c r="GB24" i="76"/>
  <c r="GC24" i="76"/>
  <c r="GD24" i="76"/>
  <c r="GE24" i="76"/>
  <c r="GF24" i="76"/>
  <c r="GG24" i="76"/>
  <c r="GH24" i="76"/>
  <c r="GI24" i="76"/>
  <c r="GJ24" i="76"/>
  <c r="GK24" i="76"/>
  <c r="GL24" i="76"/>
  <c r="GM24" i="76"/>
  <c r="GN24" i="76"/>
  <c r="GO24" i="76"/>
  <c r="GP24" i="76"/>
  <c r="GQ24" i="76"/>
  <c r="GR24" i="76"/>
  <c r="GS24" i="76"/>
  <c r="GT24" i="76"/>
  <c r="GU24" i="76"/>
  <c r="GY24" i="76"/>
  <c r="GZ24" i="76"/>
  <c r="HA24" i="76"/>
  <c r="HB24" i="76"/>
  <c r="HC24" i="76"/>
  <c r="HD24" i="76"/>
  <c r="HE24" i="76"/>
  <c r="HF24" i="76"/>
  <c r="HG24" i="76"/>
  <c r="HH24" i="76"/>
  <c r="HI24" i="76"/>
  <c r="HJ24" i="76"/>
  <c r="HK24" i="76"/>
  <c r="HL24" i="76"/>
  <c r="HM24" i="76"/>
  <c r="HN24" i="76"/>
  <c r="HO24" i="76"/>
  <c r="HP24" i="76"/>
  <c r="HQ24" i="76"/>
  <c r="HR24" i="76"/>
  <c r="HS24" i="76"/>
  <c r="HT24" i="76"/>
  <c r="HU24" i="76"/>
  <c r="HV24" i="76"/>
  <c r="HW24" i="76"/>
  <c r="HX24" i="76"/>
  <c r="HY24" i="76"/>
  <c r="HZ24" i="76"/>
  <c r="IA24" i="76"/>
  <c r="IB24" i="76"/>
  <c r="IC24" i="76"/>
  <c r="IG24" i="76"/>
  <c r="IH24" i="76"/>
  <c r="II24" i="76"/>
  <c r="IJ24" i="76"/>
  <c r="IK24" i="76"/>
  <c r="IL24" i="76"/>
  <c r="IM24" i="76"/>
  <c r="IN24" i="76"/>
  <c r="IO24" i="76"/>
  <c r="IP24" i="76"/>
  <c r="IQ24" i="76"/>
  <c r="IR24" i="76"/>
  <c r="IS24" i="76"/>
  <c r="IT24" i="76"/>
  <c r="IU24" i="76"/>
  <c r="IV24" i="76"/>
  <c r="IW24" i="76"/>
  <c r="IX24" i="76"/>
  <c r="IY24" i="76"/>
  <c r="IZ24" i="76"/>
  <c r="JA24" i="76"/>
  <c r="JB24" i="76"/>
  <c r="JC24" i="76"/>
  <c r="JD24" i="76"/>
  <c r="JE24" i="76"/>
  <c r="JF24" i="76"/>
  <c r="JG24" i="76"/>
  <c r="JH24" i="76"/>
  <c r="JI24" i="76"/>
  <c r="JJ24" i="76"/>
  <c r="JK24" i="76"/>
  <c r="JO24" i="76"/>
  <c r="JP24" i="76"/>
  <c r="JQ24" i="76"/>
  <c r="JR24" i="76"/>
  <c r="JS24" i="76"/>
  <c r="JT24" i="76"/>
  <c r="JU24" i="76"/>
  <c r="JV24" i="76"/>
  <c r="JW24" i="76"/>
  <c r="JX24" i="76"/>
  <c r="JY24" i="76"/>
  <c r="JZ24" i="76"/>
  <c r="KA24" i="76"/>
  <c r="KB24" i="76"/>
  <c r="KC24" i="76"/>
  <c r="KD24" i="76"/>
  <c r="KE24" i="76"/>
  <c r="KF24" i="76"/>
  <c r="KG24" i="76"/>
  <c r="KH24" i="76"/>
  <c r="KI24" i="76"/>
  <c r="KJ24" i="76"/>
  <c r="KK24" i="76"/>
  <c r="KL24" i="76"/>
  <c r="KM24" i="76"/>
  <c r="KN24" i="76"/>
  <c r="KO24" i="76"/>
  <c r="KP24" i="76"/>
  <c r="KQ24" i="76"/>
  <c r="KR24" i="76"/>
  <c r="KS24" i="76"/>
  <c r="KW24" i="76"/>
  <c r="KX24" i="76"/>
  <c r="KY24" i="76"/>
  <c r="KZ24" i="76"/>
  <c r="LA24" i="76"/>
  <c r="LB24" i="76"/>
  <c r="LC24" i="76"/>
  <c r="LD24" i="76"/>
  <c r="LE24" i="76"/>
  <c r="LF24" i="76"/>
  <c r="LG24" i="76"/>
  <c r="LH24" i="76"/>
  <c r="LI24" i="76"/>
  <c r="LJ24" i="76"/>
  <c r="LK24" i="76"/>
  <c r="LL24" i="76"/>
  <c r="LM24" i="76"/>
  <c r="LN24" i="76"/>
  <c r="LO24" i="76"/>
  <c r="LP24" i="76"/>
  <c r="LQ24" i="76"/>
  <c r="LR24" i="76"/>
  <c r="LS24" i="76"/>
  <c r="LT24" i="76"/>
  <c r="LU24" i="76"/>
  <c r="LV24" i="76"/>
  <c r="LW24" i="76"/>
  <c r="LX24" i="76"/>
  <c r="LY24" i="76"/>
  <c r="LZ24" i="76"/>
  <c r="MA24" i="76"/>
  <c r="ME24" i="76"/>
  <c r="MF24" i="76"/>
  <c r="MG24" i="76"/>
  <c r="MH24" i="76"/>
  <c r="MI24" i="76"/>
  <c r="MJ24" i="76"/>
  <c r="MK24" i="76"/>
  <c r="ML24" i="76"/>
  <c r="MM24" i="76"/>
  <c r="MN24" i="76"/>
  <c r="MO24" i="76"/>
  <c r="MP24" i="76"/>
  <c r="MQ24" i="76"/>
  <c r="MR24" i="76"/>
  <c r="MS24" i="76"/>
  <c r="MT24" i="76"/>
  <c r="MU24" i="76"/>
  <c r="MV24" i="76"/>
  <c r="MW24" i="76"/>
  <c r="MX24" i="76"/>
  <c r="MY24" i="76"/>
  <c r="MZ24" i="76"/>
  <c r="NA24" i="76"/>
  <c r="NB24" i="76"/>
  <c r="NC24" i="76"/>
  <c r="ND24" i="76"/>
  <c r="NE24" i="76"/>
  <c r="NF24" i="76"/>
  <c r="NG24" i="76"/>
  <c r="NH24" i="76"/>
  <c r="NI24" i="76"/>
  <c r="C25" i="76"/>
  <c r="D25" i="76"/>
  <c r="E25" i="76"/>
  <c r="F25" i="76"/>
  <c r="G25" i="76"/>
  <c r="H25" i="76"/>
  <c r="I25" i="76"/>
  <c r="J25" i="76"/>
  <c r="K25" i="76"/>
  <c r="L25" i="76"/>
  <c r="M25" i="76"/>
  <c r="N25" i="76"/>
  <c r="O25" i="76"/>
  <c r="P25" i="76"/>
  <c r="Q25" i="76"/>
  <c r="R25" i="76"/>
  <c r="S25" i="76"/>
  <c r="T25" i="76"/>
  <c r="U25" i="76"/>
  <c r="V25" i="76"/>
  <c r="W25" i="76"/>
  <c r="X25" i="76"/>
  <c r="Y25" i="76"/>
  <c r="Z25" i="76"/>
  <c r="AA25" i="76"/>
  <c r="AB25" i="76"/>
  <c r="AC25" i="76"/>
  <c r="AD25" i="76"/>
  <c r="AE25" i="76"/>
  <c r="AF25" i="76"/>
  <c r="AG25" i="76"/>
  <c r="AK25" i="76"/>
  <c r="AL25" i="76"/>
  <c r="AM25" i="76"/>
  <c r="AN25" i="76"/>
  <c r="AO25" i="76"/>
  <c r="AP25" i="76"/>
  <c r="AQ25" i="76"/>
  <c r="AR25" i="76"/>
  <c r="AS25" i="76"/>
  <c r="AT25" i="76"/>
  <c r="AU25" i="76"/>
  <c r="AV25" i="76"/>
  <c r="AW25" i="76"/>
  <c r="AX25" i="76"/>
  <c r="AY25" i="76"/>
  <c r="AZ25" i="76"/>
  <c r="BA25" i="76"/>
  <c r="BB25" i="76"/>
  <c r="BC25" i="76"/>
  <c r="BD25" i="76"/>
  <c r="BE25" i="76"/>
  <c r="BF25" i="76"/>
  <c r="BG25" i="76"/>
  <c r="BH25" i="76"/>
  <c r="BI25" i="76"/>
  <c r="BJ25" i="76"/>
  <c r="BK25" i="76"/>
  <c r="BL25" i="76"/>
  <c r="BM25" i="76"/>
  <c r="BN25" i="76"/>
  <c r="BO25" i="76"/>
  <c r="BS25" i="76"/>
  <c r="BT25" i="76"/>
  <c r="BU25" i="76"/>
  <c r="BV25" i="76"/>
  <c r="BW25" i="76"/>
  <c r="BX25" i="76"/>
  <c r="BY25" i="76"/>
  <c r="BZ25" i="76"/>
  <c r="CA25" i="76"/>
  <c r="CB25" i="76"/>
  <c r="CC25" i="76"/>
  <c r="CD25" i="76"/>
  <c r="CE25" i="76"/>
  <c r="CF25" i="76"/>
  <c r="CG25" i="76"/>
  <c r="CH25" i="76"/>
  <c r="CI25" i="76"/>
  <c r="CJ25" i="76"/>
  <c r="CK25" i="76"/>
  <c r="CL25" i="76"/>
  <c r="CM25" i="76"/>
  <c r="CN25" i="76"/>
  <c r="CO25" i="76"/>
  <c r="CP25" i="76"/>
  <c r="CQ25" i="76"/>
  <c r="CR25" i="76"/>
  <c r="CS25" i="76"/>
  <c r="CT25" i="76"/>
  <c r="CU25" i="76"/>
  <c r="CV25" i="76"/>
  <c r="CW25" i="76"/>
  <c r="DA25" i="76"/>
  <c r="DB25" i="76"/>
  <c r="DC25" i="76"/>
  <c r="DD25" i="76"/>
  <c r="DE25" i="76"/>
  <c r="DF25" i="76"/>
  <c r="DG25" i="76"/>
  <c r="DH25" i="76"/>
  <c r="DI25" i="76"/>
  <c r="DJ25" i="76"/>
  <c r="DK25" i="76"/>
  <c r="DL25" i="76"/>
  <c r="DM25" i="76"/>
  <c r="DN25" i="76"/>
  <c r="DO25" i="76"/>
  <c r="DP25" i="76"/>
  <c r="DQ25" i="76"/>
  <c r="DR25" i="76"/>
  <c r="DS25" i="76"/>
  <c r="DT25" i="76"/>
  <c r="DU25" i="76"/>
  <c r="DV25" i="76"/>
  <c r="DW25" i="76"/>
  <c r="DX25" i="76"/>
  <c r="DY25" i="76"/>
  <c r="DZ25" i="76"/>
  <c r="EA25" i="76"/>
  <c r="EB25" i="76"/>
  <c r="EC25" i="76"/>
  <c r="ED25" i="76"/>
  <c r="EE25" i="76"/>
  <c r="EI25" i="76"/>
  <c r="EJ25" i="76"/>
  <c r="EK25" i="76"/>
  <c r="EL25" i="76"/>
  <c r="EM25" i="76"/>
  <c r="EN25" i="76"/>
  <c r="EO25" i="76"/>
  <c r="EP25" i="76"/>
  <c r="EQ25" i="76"/>
  <c r="ER25" i="76"/>
  <c r="ES25" i="76"/>
  <c r="ET25" i="76"/>
  <c r="EU25" i="76"/>
  <c r="EV25" i="76"/>
  <c r="EW25" i="76"/>
  <c r="EX25" i="76"/>
  <c r="EY25" i="76"/>
  <c r="EZ25" i="76"/>
  <c r="FA25" i="76"/>
  <c r="FB25" i="76"/>
  <c r="FC25" i="76"/>
  <c r="FD25" i="76"/>
  <c r="FE25" i="76"/>
  <c r="FF25" i="76"/>
  <c r="FG25" i="76"/>
  <c r="FH25" i="76"/>
  <c r="FI25" i="76"/>
  <c r="FJ25" i="76"/>
  <c r="FK25" i="76"/>
  <c r="FL25" i="76"/>
  <c r="FM25" i="76"/>
  <c r="FQ25" i="76"/>
  <c r="FR25" i="76"/>
  <c r="FS25" i="76"/>
  <c r="FT25" i="76"/>
  <c r="FU25" i="76"/>
  <c r="FV25" i="76"/>
  <c r="FW25" i="76"/>
  <c r="FX25" i="76"/>
  <c r="FY25" i="76"/>
  <c r="FZ25" i="76"/>
  <c r="GA25" i="76"/>
  <c r="GB25" i="76"/>
  <c r="GC25" i="76"/>
  <c r="GD25" i="76"/>
  <c r="GE25" i="76"/>
  <c r="GF25" i="76"/>
  <c r="GG25" i="76"/>
  <c r="GH25" i="76"/>
  <c r="GI25" i="76"/>
  <c r="GJ25" i="76"/>
  <c r="GK25" i="76"/>
  <c r="GL25" i="76"/>
  <c r="GM25" i="76"/>
  <c r="GN25" i="76"/>
  <c r="GO25" i="76"/>
  <c r="GP25" i="76"/>
  <c r="GQ25" i="76"/>
  <c r="GR25" i="76"/>
  <c r="GS25" i="76"/>
  <c r="GT25" i="76"/>
  <c r="GU25" i="76"/>
  <c r="GY25" i="76"/>
  <c r="GZ25" i="76"/>
  <c r="HA25" i="76"/>
  <c r="HB25" i="76"/>
  <c r="HC25" i="76"/>
  <c r="HD25" i="76"/>
  <c r="HE25" i="76"/>
  <c r="HF25" i="76"/>
  <c r="HG25" i="76"/>
  <c r="HH25" i="76"/>
  <c r="HI25" i="76"/>
  <c r="HJ25" i="76"/>
  <c r="HK25" i="76"/>
  <c r="HL25" i="76"/>
  <c r="HM25" i="76"/>
  <c r="HN25" i="76"/>
  <c r="HO25" i="76"/>
  <c r="HP25" i="76"/>
  <c r="HQ25" i="76"/>
  <c r="HR25" i="76"/>
  <c r="HS25" i="76"/>
  <c r="HT25" i="76"/>
  <c r="HU25" i="76"/>
  <c r="HV25" i="76"/>
  <c r="HW25" i="76"/>
  <c r="HX25" i="76"/>
  <c r="HY25" i="76"/>
  <c r="HZ25" i="76"/>
  <c r="IA25" i="76"/>
  <c r="IB25" i="76"/>
  <c r="IC25" i="76"/>
  <c r="IG25" i="76"/>
  <c r="IH25" i="76"/>
  <c r="II25" i="76"/>
  <c r="IJ25" i="76"/>
  <c r="IK25" i="76"/>
  <c r="IL25" i="76"/>
  <c r="IM25" i="76"/>
  <c r="IN25" i="76"/>
  <c r="IO25" i="76"/>
  <c r="IP25" i="76"/>
  <c r="IQ25" i="76"/>
  <c r="IR25" i="76"/>
  <c r="IS25" i="76"/>
  <c r="IT25" i="76"/>
  <c r="IU25" i="76"/>
  <c r="IV25" i="76"/>
  <c r="IW25" i="76"/>
  <c r="IX25" i="76"/>
  <c r="IY25" i="76"/>
  <c r="IZ25" i="76"/>
  <c r="JA25" i="76"/>
  <c r="JB25" i="76"/>
  <c r="JC25" i="76"/>
  <c r="JD25" i="76"/>
  <c r="JE25" i="76"/>
  <c r="JF25" i="76"/>
  <c r="JG25" i="76"/>
  <c r="JH25" i="76"/>
  <c r="JI25" i="76"/>
  <c r="JJ25" i="76"/>
  <c r="JK25" i="76"/>
  <c r="JO25" i="76"/>
  <c r="JP25" i="76"/>
  <c r="JQ25" i="76"/>
  <c r="JR25" i="76"/>
  <c r="JS25" i="76"/>
  <c r="JT25" i="76"/>
  <c r="JU25" i="76"/>
  <c r="JV25" i="76"/>
  <c r="JW25" i="76"/>
  <c r="JX25" i="76"/>
  <c r="JY25" i="76"/>
  <c r="JZ25" i="76"/>
  <c r="KA25" i="76"/>
  <c r="KB25" i="76"/>
  <c r="KC25" i="76"/>
  <c r="KD25" i="76"/>
  <c r="KE25" i="76"/>
  <c r="KF25" i="76"/>
  <c r="KG25" i="76"/>
  <c r="KH25" i="76"/>
  <c r="KI25" i="76"/>
  <c r="KJ25" i="76"/>
  <c r="KK25" i="76"/>
  <c r="KL25" i="76"/>
  <c r="KM25" i="76"/>
  <c r="KN25" i="76"/>
  <c r="KO25" i="76"/>
  <c r="KP25" i="76"/>
  <c r="KQ25" i="76"/>
  <c r="KR25" i="76"/>
  <c r="KS25" i="76"/>
  <c r="KW25" i="76"/>
  <c r="KX25" i="76"/>
  <c r="KY25" i="76"/>
  <c r="KZ25" i="76"/>
  <c r="LA25" i="76"/>
  <c r="LB25" i="76"/>
  <c r="LC25" i="76"/>
  <c r="LD25" i="76"/>
  <c r="LE25" i="76"/>
  <c r="LF25" i="76"/>
  <c r="LG25" i="76"/>
  <c r="LH25" i="76"/>
  <c r="LI25" i="76"/>
  <c r="LJ25" i="76"/>
  <c r="LK25" i="76"/>
  <c r="LL25" i="76"/>
  <c r="LM25" i="76"/>
  <c r="LN25" i="76"/>
  <c r="LO25" i="76"/>
  <c r="LP25" i="76"/>
  <c r="LQ25" i="76"/>
  <c r="LR25" i="76"/>
  <c r="LS25" i="76"/>
  <c r="LT25" i="76"/>
  <c r="LU25" i="76"/>
  <c r="LV25" i="76"/>
  <c r="LW25" i="76"/>
  <c r="LX25" i="76"/>
  <c r="LY25" i="76"/>
  <c r="LZ25" i="76"/>
  <c r="MA25" i="76"/>
  <c r="ME25" i="76"/>
  <c r="MF25" i="76"/>
  <c r="MG25" i="76"/>
  <c r="MH25" i="76"/>
  <c r="MI25" i="76"/>
  <c r="MJ25" i="76"/>
  <c r="MK25" i="76"/>
  <c r="ML25" i="76"/>
  <c r="MM25" i="76"/>
  <c r="MN25" i="76"/>
  <c r="MO25" i="76"/>
  <c r="MP25" i="76"/>
  <c r="MQ25" i="76"/>
  <c r="MR25" i="76"/>
  <c r="MS25" i="76"/>
  <c r="MT25" i="76"/>
  <c r="MU25" i="76"/>
  <c r="MV25" i="76"/>
  <c r="MW25" i="76"/>
  <c r="MX25" i="76"/>
  <c r="MY25" i="76"/>
  <c r="MZ25" i="76"/>
  <c r="NA25" i="76"/>
  <c r="NB25" i="76"/>
  <c r="NC25" i="76"/>
  <c r="ND25" i="76"/>
  <c r="NE25" i="76"/>
  <c r="NF25" i="76"/>
  <c r="NG25" i="76"/>
  <c r="NH25" i="76"/>
  <c r="NI25" i="76"/>
  <c r="C26" i="76"/>
  <c r="D26" i="76"/>
  <c r="E26" i="76"/>
  <c r="F26" i="76"/>
  <c r="G26" i="76"/>
  <c r="H26" i="76"/>
  <c r="I26" i="76"/>
  <c r="J26" i="76"/>
  <c r="K26" i="76"/>
  <c r="L26" i="76"/>
  <c r="M26" i="76"/>
  <c r="N26" i="76"/>
  <c r="O26" i="76"/>
  <c r="P26" i="76"/>
  <c r="Q26" i="76"/>
  <c r="R26" i="76"/>
  <c r="S26" i="76"/>
  <c r="T26" i="76"/>
  <c r="U26" i="76"/>
  <c r="V26" i="76"/>
  <c r="W26" i="76"/>
  <c r="X26" i="76"/>
  <c r="Y26" i="76"/>
  <c r="Z26" i="76"/>
  <c r="AA26" i="76"/>
  <c r="AB26" i="76"/>
  <c r="AC26" i="76"/>
  <c r="AD26" i="76"/>
  <c r="AE26" i="76"/>
  <c r="AF26" i="76"/>
  <c r="AG26" i="76"/>
  <c r="AK26" i="76"/>
  <c r="AL26" i="76"/>
  <c r="AM26" i="76"/>
  <c r="AN26" i="76"/>
  <c r="AO26" i="76"/>
  <c r="AP26" i="76"/>
  <c r="AQ26" i="76"/>
  <c r="AR26" i="76"/>
  <c r="AS26" i="76"/>
  <c r="AT26" i="76"/>
  <c r="AU26" i="76"/>
  <c r="AV26" i="76"/>
  <c r="AW26" i="76"/>
  <c r="AX26" i="76"/>
  <c r="AY26" i="76"/>
  <c r="AZ26" i="76"/>
  <c r="BA26" i="76"/>
  <c r="BB26" i="76"/>
  <c r="BC26" i="76"/>
  <c r="BD26" i="76"/>
  <c r="BE26" i="76"/>
  <c r="BF26" i="76"/>
  <c r="BG26" i="76"/>
  <c r="BH26" i="76"/>
  <c r="BI26" i="76"/>
  <c r="BJ26" i="76"/>
  <c r="BK26" i="76"/>
  <c r="BL26" i="76"/>
  <c r="BM26" i="76"/>
  <c r="BN26" i="76"/>
  <c r="BO26" i="76"/>
  <c r="BS26" i="76"/>
  <c r="BT26" i="76"/>
  <c r="BU26" i="76"/>
  <c r="BV26" i="76"/>
  <c r="BW26" i="76"/>
  <c r="BX26" i="76"/>
  <c r="BY26" i="76"/>
  <c r="BZ26" i="76"/>
  <c r="CA26" i="76"/>
  <c r="CB26" i="76"/>
  <c r="CC26" i="76"/>
  <c r="CD26" i="76"/>
  <c r="CE26" i="76"/>
  <c r="CF26" i="76"/>
  <c r="CG26" i="76"/>
  <c r="CH26" i="76"/>
  <c r="CI26" i="76"/>
  <c r="CJ26" i="76"/>
  <c r="CK26" i="76"/>
  <c r="CL26" i="76"/>
  <c r="CM26" i="76"/>
  <c r="CN26" i="76"/>
  <c r="CO26" i="76"/>
  <c r="CP26" i="76"/>
  <c r="CQ26" i="76"/>
  <c r="CR26" i="76"/>
  <c r="CS26" i="76"/>
  <c r="CT26" i="76"/>
  <c r="CU26" i="76"/>
  <c r="CV26" i="76"/>
  <c r="CW26" i="76"/>
  <c r="DA26" i="76"/>
  <c r="DB26" i="76"/>
  <c r="DC26" i="76"/>
  <c r="DD26" i="76"/>
  <c r="DE26" i="76"/>
  <c r="DF26" i="76"/>
  <c r="DG26" i="76"/>
  <c r="DH26" i="76"/>
  <c r="DI26" i="76"/>
  <c r="DJ26" i="76"/>
  <c r="DK26" i="76"/>
  <c r="DL26" i="76"/>
  <c r="DM26" i="76"/>
  <c r="DN26" i="76"/>
  <c r="DO26" i="76"/>
  <c r="DP26" i="76"/>
  <c r="DQ26" i="76"/>
  <c r="DR26" i="76"/>
  <c r="DS26" i="76"/>
  <c r="DT26" i="76"/>
  <c r="DU26" i="76"/>
  <c r="DV26" i="76"/>
  <c r="DW26" i="76"/>
  <c r="DX26" i="76"/>
  <c r="DY26" i="76"/>
  <c r="DZ26" i="76"/>
  <c r="EA26" i="76"/>
  <c r="EB26" i="76"/>
  <c r="EC26" i="76"/>
  <c r="ED26" i="76"/>
  <c r="EE26" i="76"/>
  <c r="EI26" i="76"/>
  <c r="EJ26" i="76"/>
  <c r="EK26" i="76"/>
  <c r="EL26" i="76"/>
  <c r="EM26" i="76"/>
  <c r="EN26" i="76"/>
  <c r="EO26" i="76"/>
  <c r="EP26" i="76"/>
  <c r="EQ26" i="76"/>
  <c r="ER26" i="76"/>
  <c r="ES26" i="76"/>
  <c r="ET26" i="76"/>
  <c r="EU26" i="76"/>
  <c r="EV26" i="76"/>
  <c r="EW26" i="76"/>
  <c r="EX26" i="76"/>
  <c r="EY26" i="76"/>
  <c r="EZ26" i="76"/>
  <c r="FA26" i="76"/>
  <c r="FB26" i="76"/>
  <c r="FC26" i="76"/>
  <c r="FD26" i="76"/>
  <c r="FE26" i="76"/>
  <c r="FF26" i="76"/>
  <c r="FG26" i="76"/>
  <c r="FH26" i="76"/>
  <c r="FI26" i="76"/>
  <c r="FJ26" i="76"/>
  <c r="FK26" i="76"/>
  <c r="FL26" i="76"/>
  <c r="FM26" i="76"/>
  <c r="FQ26" i="76"/>
  <c r="FR26" i="76"/>
  <c r="FS26" i="76"/>
  <c r="FT26" i="76"/>
  <c r="FU26" i="76"/>
  <c r="FV26" i="76"/>
  <c r="FW26" i="76"/>
  <c r="FX26" i="76"/>
  <c r="FY26" i="76"/>
  <c r="FZ26" i="76"/>
  <c r="GA26" i="76"/>
  <c r="GB26" i="76"/>
  <c r="GC26" i="76"/>
  <c r="GD26" i="76"/>
  <c r="GE26" i="76"/>
  <c r="GF26" i="76"/>
  <c r="GG26" i="76"/>
  <c r="GH26" i="76"/>
  <c r="GI26" i="76"/>
  <c r="GJ26" i="76"/>
  <c r="GK26" i="76"/>
  <c r="GL26" i="76"/>
  <c r="GM26" i="76"/>
  <c r="GN26" i="76"/>
  <c r="GO26" i="76"/>
  <c r="GP26" i="76"/>
  <c r="GQ26" i="76"/>
  <c r="GR26" i="76"/>
  <c r="GS26" i="76"/>
  <c r="GT26" i="76"/>
  <c r="GU26" i="76"/>
  <c r="GY26" i="76"/>
  <c r="GZ26" i="76"/>
  <c r="HA26" i="76"/>
  <c r="HB26" i="76"/>
  <c r="HC26" i="76"/>
  <c r="HD26" i="76"/>
  <c r="HE26" i="76"/>
  <c r="HF26" i="76"/>
  <c r="HG26" i="76"/>
  <c r="HH26" i="76"/>
  <c r="HI26" i="76"/>
  <c r="HJ26" i="76"/>
  <c r="HK26" i="76"/>
  <c r="HL26" i="76"/>
  <c r="HM26" i="76"/>
  <c r="HN26" i="76"/>
  <c r="HO26" i="76"/>
  <c r="HP26" i="76"/>
  <c r="HQ26" i="76"/>
  <c r="HR26" i="76"/>
  <c r="HS26" i="76"/>
  <c r="HT26" i="76"/>
  <c r="HU26" i="76"/>
  <c r="HV26" i="76"/>
  <c r="HW26" i="76"/>
  <c r="HX26" i="76"/>
  <c r="HY26" i="76"/>
  <c r="HZ26" i="76"/>
  <c r="IA26" i="76"/>
  <c r="IB26" i="76"/>
  <c r="IC26" i="76"/>
  <c r="IG26" i="76"/>
  <c r="IH26" i="76"/>
  <c r="II26" i="76"/>
  <c r="IJ26" i="76"/>
  <c r="IK26" i="76"/>
  <c r="IL26" i="76"/>
  <c r="IM26" i="76"/>
  <c r="IN26" i="76"/>
  <c r="IO26" i="76"/>
  <c r="IP26" i="76"/>
  <c r="IQ26" i="76"/>
  <c r="IR26" i="76"/>
  <c r="IS26" i="76"/>
  <c r="IT26" i="76"/>
  <c r="IU26" i="76"/>
  <c r="IV26" i="76"/>
  <c r="IW26" i="76"/>
  <c r="IX26" i="76"/>
  <c r="IY26" i="76"/>
  <c r="IZ26" i="76"/>
  <c r="JA26" i="76"/>
  <c r="JB26" i="76"/>
  <c r="JC26" i="76"/>
  <c r="JD26" i="76"/>
  <c r="JE26" i="76"/>
  <c r="JF26" i="76"/>
  <c r="JG26" i="76"/>
  <c r="JH26" i="76"/>
  <c r="JI26" i="76"/>
  <c r="JJ26" i="76"/>
  <c r="JK26" i="76"/>
  <c r="JO26" i="76"/>
  <c r="JP26" i="76"/>
  <c r="JQ26" i="76"/>
  <c r="JR26" i="76"/>
  <c r="JS26" i="76"/>
  <c r="JT26" i="76"/>
  <c r="JU26" i="76"/>
  <c r="JV26" i="76"/>
  <c r="JW26" i="76"/>
  <c r="JX26" i="76"/>
  <c r="JY26" i="76"/>
  <c r="JZ26" i="76"/>
  <c r="KA26" i="76"/>
  <c r="KB26" i="76"/>
  <c r="KC26" i="76"/>
  <c r="KD26" i="76"/>
  <c r="KE26" i="76"/>
  <c r="KF26" i="76"/>
  <c r="KG26" i="76"/>
  <c r="KH26" i="76"/>
  <c r="KI26" i="76"/>
  <c r="KJ26" i="76"/>
  <c r="KK26" i="76"/>
  <c r="KL26" i="76"/>
  <c r="KM26" i="76"/>
  <c r="KN26" i="76"/>
  <c r="KO26" i="76"/>
  <c r="KP26" i="76"/>
  <c r="KQ26" i="76"/>
  <c r="KR26" i="76"/>
  <c r="KS26" i="76"/>
  <c r="KW26" i="76"/>
  <c r="KX26" i="76"/>
  <c r="KY26" i="76"/>
  <c r="KZ26" i="76"/>
  <c r="LA26" i="76"/>
  <c r="LB26" i="76"/>
  <c r="LC26" i="76"/>
  <c r="LD26" i="76"/>
  <c r="LE26" i="76"/>
  <c r="LF26" i="76"/>
  <c r="LG26" i="76"/>
  <c r="LH26" i="76"/>
  <c r="LI26" i="76"/>
  <c r="LJ26" i="76"/>
  <c r="LK26" i="76"/>
  <c r="LL26" i="76"/>
  <c r="LM26" i="76"/>
  <c r="LN26" i="76"/>
  <c r="LO26" i="76"/>
  <c r="LP26" i="76"/>
  <c r="LQ26" i="76"/>
  <c r="LR26" i="76"/>
  <c r="LS26" i="76"/>
  <c r="LT26" i="76"/>
  <c r="LU26" i="76"/>
  <c r="LV26" i="76"/>
  <c r="LW26" i="76"/>
  <c r="LX26" i="76"/>
  <c r="LY26" i="76"/>
  <c r="LZ26" i="76"/>
  <c r="MA26" i="76"/>
  <c r="ME26" i="76"/>
  <c r="MF26" i="76"/>
  <c r="MG26" i="76"/>
  <c r="MH26" i="76"/>
  <c r="MI26" i="76"/>
  <c r="MJ26" i="76"/>
  <c r="MK26" i="76"/>
  <c r="ML26" i="76"/>
  <c r="MM26" i="76"/>
  <c r="MN26" i="76"/>
  <c r="MO26" i="76"/>
  <c r="MP26" i="76"/>
  <c r="MQ26" i="76"/>
  <c r="MR26" i="76"/>
  <c r="MS26" i="76"/>
  <c r="MT26" i="76"/>
  <c r="MU26" i="76"/>
  <c r="MV26" i="76"/>
  <c r="MW26" i="76"/>
  <c r="MX26" i="76"/>
  <c r="MY26" i="76"/>
  <c r="MZ26" i="76"/>
  <c r="NA26" i="76"/>
  <c r="NB26" i="76"/>
  <c r="NC26" i="76"/>
  <c r="ND26" i="76"/>
  <c r="NE26" i="76"/>
  <c r="NF26" i="76"/>
  <c r="NG26" i="76"/>
  <c r="NH26" i="76"/>
  <c r="NI26" i="76"/>
  <c r="C27" i="76"/>
  <c r="D27" i="76"/>
  <c r="E27" i="76"/>
  <c r="F27" i="76"/>
  <c r="G27" i="76"/>
  <c r="H27" i="76"/>
  <c r="I27" i="76"/>
  <c r="J27" i="76"/>
  <c r="K27" i="76"/>
  <c r="L27" i="76"/>
  <c r="M27" i="76"/>
  <c r="N27" i="76"/>
  <c r="O27" i="76"/>
  <c r="P27" i="76"/>
  <c r="Q27" i="76"/>
  <c r="R27" i="76"/>
  <c r="S27" i="76"/>
  <c r="T27" i="76"/>
  <c r="U27" i="76"/>
  <c r="V27" i="76"/>
  <c r="W27" i="76"/>
  <c r="X27" i="76"/>
  <c r="Y27" i="76"/>
  <c r="Z27" i="76"/>
  <c r="AA27" i="76"/>
  <c r="AB27" i="76"/>
  <c r="AC27" i="76"/>
  <c r="AD27" i="76"/>
  <c r="AE27" i="76"/>
  <c r="AF27" i="76"/>
  <c r="AG27" i="76"/>
  <c r="AK27" i="76"/>
  <c r="AL27" i="76"/>
  <c r="AM27" i="76"/>
  <c r="AN27" i="76"/>
  <c r="AO27" i="76"/>
  <c r="AP27" i="76"/>
  <c r="AQ27" i="76"/>
  <c r="AR27" i="76"/>
  <c r="AS27" i="76"/>
  <c r="AT27" i="76"/>
  <c r="AU27" i="76"/>
  <c r="AV27" i="76"/>
  <c r="AW27" i="76"/>
  <c r="AX27" i="76"/>
  <c r="AY27" i="76"/>
  <c r="AZ27" i="76"/>
  <c r="BA27" i="76"/>
  <c r="BB27" i="76"/>
  <c r="BC27" i="76"/>
  <c r="BD27" i="76"/>
  <c r="BE27" i="76"/>
  <c r="BF27" i="76"/>
  <c r="BG27" i="76"/>
  <c r="BH27" i="76"/>
  <c r="BI27" i="76"/>
  <c r="BJ27" i="76"/>
  <c r="BK27" i="76"/>
  <c r="BL27" i="76"/>
  <c r="BM27" i="76"/>
  <c r="BN27" i="76"/>
  <c r="BO27" i="76"/>
  <c r="BS27" i="76"/>
  <c r="BT27" i="76"/>
  <c r="BU27" i="76"/>
  <c r="BV27" i="76"/>
  <c r="BW27" i="76"/>
  <c r="BX27" i="76"/>
  <c r="BY27" i="76"/>
  <c r="BZ27" i="76"/>
  <c r="CA27" i="76"/>
  <c r="CB27" i="76"/>
  <c r="CC27" i="76"/>
  <c r="CD27" i="76"/>
  <c r="CE27" i="76"/>
  <c r="CF27" i="76"/>
  <c r="CG27" i="76"/>
  <c r="CH27" i="76"/>
  <c r="CI27" i="76"/>
  <c r="CJ27" i="76"/>
  <c r="CK27" i="76"/>
  <c r="CL27" i="76"/>
  <c r="CM27" i="76"/>
  <c r="CN27" i="76"/>
  <c r="CO27" i="76"/>
  <c r="CP27" i="76"/>
  <c r="CQ27" i="76"/>
  <c r="CR27" i="76"/>
  <c r="CS27" i="76"/>
  <c r="CT27" i="76"/>
  <c r="CU27" i="76"/>
  <c r="CV27" i="76"/>
  <c r="CW27" i="76"/>
  <c r="DA27" i="76"/>
  <c r="DB27" i="76"/>
  <c r="DC27" i="76"/>
  <c r="DD27" i="76"/>
  <c r="DE27" i="76"/>
  <c r="DF27" i="76"/>
  <c r="DG27" i="76"/>
  <c r="DH27" i="76"/>
  <c r="DI27" i="76"/>
  <c r="DJ27" i="76"/>
  <c r="DK27" i="76"/>
  <c r="DL27" i="76"/>
  <c r="DM27" i="76"/>
  <c r="DN27" i="76"/>
  <c r="DO27" i="76"/>
  <c r="DP27" i="76"/>
  <c r="DQ27" i="76"/>
  <c r="DR27" i="76"/>
  <c r="DS27" i="76"/>
  <c r="DT27" i="76"/>
  <c r="DU27" i="76"/>
  <c r="DV27" i="76"/>
  <c r="DW27" i="76"/>
  <c r="DX27" i="76"/>
  <c r="DY27" i="76"/>
  <c r="DZ27" i="76"/>
  <c r="EA27" i="76"/>
  <c r="EB27" i="76"/>
  <c r="EC27" i="76"/>
  <c r="ED27" i="76"/>
  <c r="EE27" i="76"/>
  <c r="EI27" i="76"/>
  <c r="EJ27" i="76"/>
  <c r="EK27" i="76"/>
  <c r="EL27" i="76"/>
  <c r="EM27" i="76"/>
  <c r="EN27" i="76"/>
  <c r="EO27" i="76"/>
  <c r="EP27" i="76"/>
  <c r="EQ27" i="76"/>
  <c r="ER27" i="76"/>
  <c r="ES27" i="76"/>
  <c r="ET27" i="76"/>
  <c r="EU27" i="76"/>
  <c r="EV27" i="76"/>
  <c r="EW27" i="76"/>
  <c r="EX27" i="76"/>
  <c r="EY27" i="76"/>
  <c r="EZ27" i="76"/>
  <c r="FA27" i="76"/>
  <c r="FB27" i="76"/>
  <c r="FC27" i="76"/>
  <c r="FD27" i="76"/>
  <c r="FE27" i="76"/>
  <c r="FF27" i="76"/>
  <c r="FG27" i="76"/>
  <c r="FH27" i="76"/>
  <c r="FI27" i="76"/>
  <c r="FJ27" i="76"/>
  <c r="FK27" i="76"/>
  <c r="FL27" i="76"/>
  <c r="FM27" i="76"/>
  <c r="FQ27" i="76"/>
  <c r="FR27" i="76"/>
  <c r="FS27" i="76"/>
  <c r="FT27" i="76"/>
  <c r="FU27" i="76"/>
  <c r="FV27" i="76"/>
  <c r="FW27" i="76"/>
  <c r="FX27" i="76"/>
  <c r="FY27" i="76"/>
  <c r="FZ27" i="76"/>
  <c r="GA27" i="76"/>
  <c r="GB27" i="76"/>
  <c r="GC27" i="76"/>
  <c r="GD27" i="76"/>
  <c r="GE27" i="76"/>
  <c r="GF27" i="76"/>
  <c r="GG27" i="76"/>
  <c r="GH27" i="76"/>
  <c r="GI27" i="76"/>
  <c r="GJ27" i="76"/>
  <c r="GK27" i="76"/>
  <c r="GL27" i="76"/>
  <c r="GM27" i="76"/>
  <c r="GN27" i="76"/>
  <c r="GO27" i="76"/>
  <c r="GP27" i="76"/>
  <c r="GQ27" i="76"/>
  <c r="GR27" i="76"/>
  <c r="GS27" i="76"/>
  <c r="GT27" i="76"/>
  <c r="GU27" i="76"/>
  <c r="GY27" i="76"/>
  <c r="GZ27" i="76"/>
  <c r="HA27" i="76"/>
  <c r="HB27" i="76"/>
  <c r="HC27" i="76"/>
  <c r="HD27" i="76"/>
  <c r="HE27" i="76"/>
  <c r="HF27" i="76"/>
  <c r="HG27" i="76"/>
  <c r="HH27" i="76"/>
  <c r="HI27" i="76"/>
  <c r="HJ27" i="76"/>
  <c r="HK27" i="76"/>
  <c r="HL27" i="76"/>
  <c r="HM27" i="76"/>
  <c r="HN27" i="76"/>
  <c r="HO27" i="76"/>
  <c r="HP27" i="76"/>
  <c r="HQ27" i="76"/>
  <c r="HR27" i="76"/>
  <c r="HS27" i="76"/>
  <c r="HT27" i="76"/>
  <c r="HU27" i="76"/>
  <c r="HV27" i="76"/>
  <c r="HW27" i="76"/>
  <c r="HX27" i="76"/>
  <c r="HY27" i="76"/>
  <c r="HZ27" i="76"/>
  <c r="IA27" i="76"/>
  <c r="IB27" i="76"/>
  <c r="IC27" i="76"/>
  <c r="IG27" i="76"/>
  <c r="IH27" i="76"/>
  <c r="II27" i="76"/>
  <c r="IJ27" i="76"/>
  <c r="IK27" i="76"/>
  <c r="IL27" i="76"/>
  <c r="IM27" i="76"/>
  <c r="IN27" i="76"/>
  <c r="IO27" i="76"/>
  <c r="IP27" i="76"/>
  <c r="IQ27" i="76"/>
  <c r="IR27" i="76"/>
  <c r="IS27" i="76"/>
  <c r="IT27" i="76"/>
  <c r="IU27" i="76"/>
  <c r="IV27" i="76"/>
  <c r="IW27" i="76"/>
  <c r="IX27" i="76"/>
  <c r="IY27" i="76"/>
  <c r="IZ27" i="76"/>
  <c r="JA27" i="76"/>
  <c r="JB27" i="76"/>
  <c r="JC27" i="76"/>
  <c r="JD27" i="76"/>
  <c r="JE27" i="76"/>
  <c r="JF27" i="76"/>
  <c r="JG27" i="76"/>
  <c r="JH27" i="76"/>
  <c r="JI27" i="76"/>
  <c r="JJ27" i="76"/>
  <c r="JK27" i="76"/>
  <c r="JO27" i="76"/>
  <c r="JP27" i="76"/>
  <c r="JQ27" i="76"/>
  <c r="JR27" i="76"/>
  <c r="JS27" i="76"/>
  <c r="JT27" i="76"/>
  <c r="JU27" i="76"/>
  <c r="JV27" i="76"/>
  <c r="JW27" i="76"/>
  <c r="JX27" i="76"/>
  <c r="JY27" i="76"/>
  <c r="JZ27" i="76"/>
  <c r="KA27" i="76"/>
  <c r="KB27" i="76"/>
  <c r="KC27" i="76"/>
  <c r="KD27" i="76"/>
  <c r="KE27" i="76"/>
  <c r="KF27" i="76"/>
  <c r="KG27" i="76"/>
  <c r="KH27" i="76"/>
  <c r="KI27" i="76"/>
  <c r="KJ27" i="76"/>
  <c r="KK27" i="76"/>
  <c r="KL27" i="76"/>
  <c r="KM27" i="76"/>
  <c r="KN27" i="76"/>
  <c r="KO27" i="76"/>
  <c r="KP27" i="76"/>
  <c r="KQ27" i="76"/>
  <c r="KR27" i="76"/>
  <c r="KS27" i="76"/>
  <c r="KW27" i="76"/>
  <c r="KX27" i="76"/>
  <c r="KY27" i="76"/>
  <c r="KZ27" i="76"/>
  <c r="LA27" i="76"/>
  <c r="LB27" i="76"/>
  <c r="LC27" i="76"/>
  <c r="LD27" i="76"/>
  <c r="LE27" i="76"/>
  <c r="LF27" i="76"/>
  <c r="LG27" i="76"/>
  <c r="LH27" i="76"/>
  <c r="LI27" i="76"/>
  <c r="LJ27" i="76"/>
  <c r="LK27" i="76"/>
  <c r="LL27" i="76"/>
  <c r="LM27" i="76"/>
  <c r="LN27" i="76"/>
  <c r="LO27" i="76"/>
  <c r="LP27" i="76"/>
  <c r="LQ27" i="76"/>
  <c r="LR27" i="76"/>
  <c r="LS27" i="76"/>
  <c r="LT27" i="76"/>
  <c r="LU27" i="76"/>
  <c r="LV27" i="76"/>
  <c r="LW27" i="76"/>
  <c r="LX27" i="76"/>
  <c r="LY27" i="76"/>
  <c r="LZ27" i="76"/>
  <c r="MA27" i="76"/>
  <c r="ME27" i="76"/>
  <c r="MF27" i="76"/>
  <c r="MG27" i="76"/>
  <c r="MH27" i="76"/>
  <c r="MI27" i="76"/>
  <c r="MJ27" i="76"/>
  <c r="MK27" i="76"/>
  <c r="ML27" i="76"/>
  <c r="MM27" i="76"/>
  <c r="MN27" i="76"/>
  <c r="MO27" i="76"/>
  <c r="MP27" i="76"/>
  <c r="MQ27" i="76"/>
  <c r="MR27" i="76"/>
  <c r="MS27" i="76"/>
  <c r="MT27" i="76"/>
  <c r="MU27" i="76"/>
  <c r="MV27" i="76"/>
  <c r="MW27" i="76"/>
  <c r="MX27" i="76"/>
  <c r="MY27" i="76"/>
  <c r="MZ27" i="76"/>
  <c r="NA27" i="76"/>
  <c r="NB27" i="76"/>
  <c r="NC27" i="76"/>
  <c r="ND27" i="76"/>
  <c r="NE27" i="76"/>
  <c r="NF27" i="76"/>
  <c r="NG27" i="76"/>
  <c r="NH27" i="76"/>
  <c r="NI27" i="76"/>
  <c r="C28" i="76"/>
  <c r="D28" i="76"/>
  <c r="E28" i="76"/>
  <c r="F28" i="76"/>
  <c r="G28" i="76"/>
  <c r="H28" i="76"/>
  <c r="I28" i="76"/>
  <c r="J28" i="76"/>
  <c r="K28" i="76"/>
  <c r="L28" i="76"/>
  <c r="M28" i="76"/>
  <c r="N28" i="76"/>
  <c r="O28" i="76"/>
  <c r="P28" i="76"/>
  <c r="Q28" i="76"/>
  <c r="R28" i="76"/>
  <c r="S28" i="76"/>
  <c r="T28" i="76"/>
  <c r="U28" i="76"/>
  <c r="V28" i="76"/>
  <c r="W28" i="76"/>
  <c r="X28" i="76"/>
  <c r="Y28" i="76"/>
  <c r="Z28" i="76"/>
  <c r="AA28" i="76"/>
  <c r="AB28" i="76"/>
  <c r="AC28" i="76"/>
  <c r="AD28" i="76"/>
  <c r="AE28" i="76"/>
  <c r="AF28" i="76"/>
  <c r="AG28" i="76"/>
  <c r="AK28" i="76"/>
  <c r="AL28" i="76"/>
  <c r="AM28" i="76"/>
  <c r="AN28" i="76"/>
  <c r="AO28" i="76"/>
  <c r="AP28" i="76"/>
  <c r="AQ28" i="76"/>
  <c r="AR28" i="76"/>
  <c r="AS28" i="76"/>
  <c r="AT28" i="76"/>
  <c r="AU28" i="76"/>
  <c r="AV28" i="76"/>
  <c r="AW28" i="76"/>
  <c r="AX28" i="76"/>
  <c r="AY28" i="76"/>
  <c r="AZ28" i="76"/>
  <c r="BA28" i="76"/>
  <c r="BB28" i="76"/>
  <c r="BC28" i="76"/>
  <c r="BD28" i="76"/>
  <c r="BE28" i="76"/>
  <c r="BF28" i="76"/>
  <c r="BG28" i="76"/>
  <c r="BH28" i="76"/>
  <c r="BI28" i="76"/>
  <c r="BJ28" i="76"/>
  <c r="BK28" i="76"/>
  <c r="BL28" i="76"/>
  <c r="BM28" i="76"/>
  <c r="BN28" i="76"/>
  <c r="BO28" i="76"/>
  <c r="BS28" i="76"/>
  <c r="BT28" i="76"/>
  <c r="BU28" i="76"/>
  <c r="BV28" i="76"/>
  <c r="BW28" i="76"/>
  <c r="BX28" i="76"/>
  <c r="BY28" i="76"/>
  <c r="BZ28" i="76"/>
  <c r="CA28" i="76"/>
  <c r="CB28" i="76"/>
  <c r="CC28" i="76"/>
  <c r="CD28" i="76"/>
  <c r="CE28" i="76"/>
  <c r="CF28" i="76"/>
  <c r="CG28" i="76"/>
  <c r="CH28" i="76"/>
  <c r="CI28" i="76"/>
  <c r="CJ28" i="76"/>
  <c r="CK28" i="76"/>
  <c r="CL28" i="76"/>
  <c r="CM28" i="76"/>
  <c r="CN28" i="76"/>
  <c r="CO28" i="76"/>
  <c r="CP28" i="76"/>
  <c r="CQ28" i="76"/>
  <c r="CR28" i="76"/>
  <c r="CS28" i="76"/>
  <c r="CT28" i="76"/>
  <c r="CU28" i="76"/>
  <c r="CV28" i="76"/>
  <c r="CW28" i="76"/>
  <c r="DA28" i="76"/>
  <c r="DB28" i="76"/>
  <c r="DC28" i="76"/>
  <c r="DD28" i="76"/>
  <c r="DE28" i="76"/>
  <c r="DF28" i="76"/>
  <c r="DG28" i="76"/>
  <c r="DH28" i="76"/>
  <c r="DI28" i="76"/>
  <c r="DJ28" i="76"/>
  <c r="DK28" i="76"/>
  <c r="DL28" i="76"/>
  <c r="DM28" i="76"/>
  <c r="DN28" i="76"/>
  <c r="DO28" i="76"/>
  <c r="DP28" i="76"/>
  <c r="DQ28" i="76"/>
  <c r="DR28" i="76"/>
  <c r="DS28" i="76"/>
  <c r="DT28" i="76"/>
  <c r="DU28" i="76"/>
  <c r="DV28" i="76"/>
  <c r="DW28" i="76"/>
  <c r="DX28" i="76"/>
  <c r="DY28" i="76"/>
  <c r="DZ28" i="76"/>
  <c r="EA28" i="76"/>
  <c r="EB28" i="76"/>
  <c r="EC28" i="76"/>
  <c r="ED28" i="76"/>
  <c r="EE28" i="76"/>
  <c r="EI28" i="76"/>
  <c r="EJ28" i="76"/>
  <c r="EK28" i="76"/>
  <c r="EL28" i="76"/>
  <c r="EM28" i="76"/>
  <c r="EN28" i="76"/>
  <c r="EO28" i="76"/>
  <c r="EP28" i="76"/>
  <c r="EQ28" i="76"/>
  <c r="ER28" i="76"/>
  <c r="ES28" i="76"/>
  <c r="ET28" i="76"/>
  <c r="EU28" i="76"/>
  <c r="EV28" i="76"/>
  <c r="EW28" i="76"/>
  <c r="EX28" i="76"/>
  <c r="EY28" i="76"/>
  <c r="EZ28" i="76"/>
  <c r="FA28" i="76"/>
  <c r="FB28" i="76"/>
  <c r="FC28" i="76"/>
  <c r="FD28" i="76"/>
  <c r="FE28" i="76"/>
  <c r="FF28" i="76"/>
  <c r="FG28" i="76"/>
  <c r="FH28" i="76"/>
  <c r="FI28" i="76"/>
  <c r="FJ28" i="76"/>
  <c r="FK28" i="76"/>
  <c r="FL28" i="76"/>
  <c r="FM28" i="76"/>
  <c r="FQ28" i="76"/>
  <c r="FR28" i="76"/>
  <c r="FS28" i="76"/>
  <c r="FT28" i="76"/>
  <c r="FU28" i="76"/>
  <c r="FV28" i="76"/>
  <c r="FW28" i="76"/>
  <c r="FX28" i="76"/>
  <c r="FY28" i="76"/>
  <c r="FZ28" i="76"/>
  <c r="GA28" i="76"/>
  <c r="GB28" i="76"/>
  <c r="GC28" i="76"/>
  <c r="GD28" i="76"/>
  <c r="GE28" i="76"/>
  <c r="GF28" i="76"/>
  <c r="GG28" i="76"/>
  <c r="GH28" i="76"/>
  <c r="GI28" i="76"/>
  <c r="GJ28" i="76"/>
  <c r="GK28" i="76"/>
  <c r="GL28" i="76"/>
  <c r="GM28" i="76"/>
  <c r="GN28" i="76"/>
  <c r="GO28" i="76"/>
  <c r="GP28" i="76"/>
  <c r="GQ28" i="76"/>
  <c r="GR28" i="76"/>
  <c r="GS28" i="76"/>
  <c r="GT28" i="76"/>
  <c r="GU28" i="76"/>
  <c r="GY28" i="76"/>
  <c r="GZ28" i="76"/>
  <c r="HA28" i="76"/>
  <c r="HB28" i="76"/>
  <c r="HC28" i="76"/>
  <c r="HD28" i="76"/>
  <c r="HE28" i="76"/>
  <c r="HF28" i="76"/>
  <c r="HG28" i="76"/>
  <c r="HH28" i="76"/>
  <c r="HI28" i="76"/>
  <c r="HJ28" i="76"/>
  <c r="HK28" i="76"/>
  <c r="HL28" i="76"/>
  <c r="HM28" i="76"/>
  <c r="HN28" i="76"/>
  <c r="HO28" i="76"/>
  <c r="HP28" i="76"/>
  <c r="HQ28" i="76"/>
  <c r="HR28" i="76"/>
  <c r="HS28" i="76"/>
  <c r="HT28" i="76"/>
  <c r="HU28" i="76"/>
  <c r="HV28" i="76"/>
  <c r="HW28" i="76"/>
  <c r="HX28" i="76"/>
  <c r="HY28" i="76"/>
  <c r="HZ28" i="76"/>
  <c r="IA28" i="76"/>
  <c r="IB28" i="76"/>
  <c r="IC28" i="76"/>
  <c r="IG28" i="76"/>
  <c r="IH28" i="76"/>
  <c r="II28" i="76"/>
  <c r="IJ28" i="76"/>
  <c r="IK28" i="76"/>
  <c r="IL28" i="76"/>
  <c r="IM28" i="76"/>
  <c r="IN28" i="76"/>
  <c r="IO28" i="76"/>
  <c r="IP28" i="76"/>
  <c r="IQ28" i="76"/>
  <c r="IR28" i="76"/>
  <c r="IS28" i="76"/>
  <c r="IT28" i="76"/>
  <c r="IU28" i="76"/>
  <c r="IV28" i="76"/>
  <c r="IW28" i="76"/>
  <c r="IX28" i="76"/>
  <c r="IY28" i="76"/>
  <c r="IZ28" i="76"/>
  <c r="JA28" i="76"/>
  <c r="JB28" i="76"/>
  <c r="JC28" i="76"/>
  <c r="JD28" i="76"/>
  <c r="JE28" i="76"/>
  <c r="JF28" i="76"/>
  <c r="JG28" i="76"/>
  <c r="JH28" i="76"/>
  <c r="JI28" i="76"/>
  <c r="JJ28" i="76"/>
  <c r="JK28" i="76"/>
  <c r="JO28" i="76"/>
  <c r="JP28" i="76"/>
  <c r="JQ28" i="76"/>
  <c r="JR28" i="76"/>
  <c r="JS28" i="76"/>
  <c r="JT28" i="76"/>
  <c r="JU28" i="76"/>
  <c r="JV28" i="76"/>
  <c r="JW28" i="76"/>
  <c r="JX28" i="76"/>
  <c r="JY28" i="76"/>
  <c r="JZ28" i="76"/>
  <c r="KA28" i="76"/>
  <c r="KB28" i="76"/>
  <c r="KC28" i="76"/>
  <c r="KD28" i="76"/>
  <c r="KE28" i="76"/>
  <c r="KF28" i="76"/>
  <c r="KG28" i="76"/>
  <c r="KH28" i="76"/>
  <c r="KI28" i="76"/>
  <c r="KJ28" i="76"/>
  <c r="KK28" i="76"/>
  <c r="KL28" i="76"/>
  <c r="KM28" i="76"/>
  <c r="KN28" i="76"/>
  <c r="KO28" i="76"/>
  <c r="KP28" i="76"/>
  <c r="KQ28" i="76"/>
  <c r="KR28" i="76"/>
  <c r="KS28" i="76"/>
  <c r="KW28" i="76"/>
  <c r="KX28" i="76"/>
  <c r="KY28" i="76"/>
  <c r="KZ28" i="76"/>
  <c r="LA28" i="76"/>
  <c r="LB28" i="76"/>
  <c r="LC28" i="76"/>
  <c r="LD28" i="76"/>
  <c r="LE28" i="76"/>
  <c r="LF28" i="76"/>
  <c r="LG28" i="76"/>
  <c r="LH28" i="76"/>
  <c r="LI28" i="76"/>
  <c r="LJ28" i="76"/>
  <c r="LK28" i="76"/>
  <c r="LL28" i="76"/>
  <c r="LM28" i="76"/>
  <c r="LN28" i="76"/>
  <c r="LO28" i="76"/>
  <c r="LP28" i="76"/>
  <c r="LQ28" i="76"/>
  <c r="LR28" i="76"/>
  <c r="LS28" i="76"/>
  <c r="LT28" i="76"/>
  <c r="LU28" i="76"/>
  <c r="LV28" i="76"/>
  <c r="LW28" i="76"/>
  <c r="LX28" i="76"/>
  <c r="LY28" i="76"/>
  <c r="LZ28" i="76"/>
  <c r="MA28" i="76"/>
  <c r="ME28" i="76"/>
  <c r="MF28" i="76"/>
  <c r="MG28" i="76"/>
  <c r="MH28" i="76"/>
  <c r="MI28" i="76"/>
  <c r="MJ28" i="76"/>
  <c r="MK28" i="76"/>
  <c r="ML28" i="76"/>
  <c r="MM28" i="76"/>
  <c r="MN28" i="76"/>
  <c r="MO28" i="76"/>
  <c r="MP28" i="76"/>
  <c r="MQ28" i="76"/>
  <c r="MR28" i="76"/>
  <c r="MS28" i="76"/>
  <c r="MT28" i="76"/>
  <c r="MU28" i="76"/>
  <c r="MV28" i="76"/>
  <c r="MW28" i="76"/>
  <c r="MX28" i="76"/>
  <c r="MY28" i="76"/>
  <c r="MZ28" i="76"/>
  <c r="NA28" i="76"/>
  <c r="NB28" i="76"/>
  <c r="NC28" i="76"/>
  <c r="ND28" i="76"/>
  <c r="NE28" i="76"/>
  <c r="NF28" i="76"/>
  <c r="NG28" i="76"/>
  <c r="NH28" i="76"/>
  <c r="NI28" i="76"/>
  <c r="C29" i="76"/>
  <c r="D29" i="76"/>
  <c r="E29" i="76"/>
  <c r="F29" i="76"/>
  <c r="G29" i="76"/>
  <c r="H29" i="76"/>
  <c r="I29" i="76"/>
  <c r="J29" i="76"/>
  <c r="K29" i="76"/>
  <c r="L29" i="76"/>
  <c r="M29" i="76"/>
  <c r="N29" i="76"/>
  <c r="O29" i="76"/>
  <c r="P29" i="76"/>
  <c r="Q29" i="76"/>
  <c r="R29" i="76"/>
  <c r="S29" i="76"/>
  <c r="T29" i="76"/>
  <c r="U29" i="76"/>
  <c r="V29" i="76"/>
  <c r="W29" i="76"/>
  <c r="X29" i="76"/>
  <c r="Y29" i="76"/>
  <c r="Z29" i="76"/>
  <c r="AA29" i="76"/>
  <c r="AB29" i="76"/>
  <c r="AC29" i="76"/>
  <c r="AD29" i="76"/>
  <c r="AE29" i="76"/>
  <c r="AF29" i="76"/>
  <c r="AG29" i="76"/>
  <c r="AK29" i="76"/>
  <c r="AL29" i="76"/>
  <c r="AM29" i="76"/>
  <c r="AN29" i="76"/>
  <c r="AO29" i="76"/>
  <c r="AP29" i="76"/>
  <c r="AQ29" i="76"/>
  <c r="AR29" i="76"/>
  <c r="AS29" i="76"/>
  <c r="AT29" i="76"/>
  <c r="AU29" i="76"/>
  <c r="AV29" i="76"/>
  <c r="AW29" i="76"/>
  <c r="AX29" i="76"/>
  <c r="AY29" i="76"/>
  <c r="AZ29" i="76"/>
  <c r="BA29" i="76"/>
  <c r="BB29" i="76"/>
  <c r="BC29" i="76"/>
  <c r="BD29" i="76"/>
  <c r="BE29" i="76"/>
  <c r="BF29" i="76"/>
  <c r="BG29" i="76"/>
  <c r="BH29" i="76"/>
  <c r="BI29" i="76"/>
  <c r="BJ29" i="76"/>
  <c r="BK29" i="76"/>
  <c r="BL29" i="76"/>
  <c r="BM29" i="76"/>
  <c r="BN29" i="76"/>
  <c r="BO29" i="76"/>
  <c r="BS29" i="76"/>
  <c r="BT29" i="76"/>
  <c r="BU29" i="76"/>
  <c r="BV29" i="76"/>
  <c r="BW29" i="76"/>
  <c r="BX29" i="76"/>
  <c r="BY29" i="76"/>
  <c r="BZ29" i="76"/>
  <c r="CA29" i="76"/>
  <c r="CB29" i="76"/>
  <c r="CC29" i="76"/>
  <c r="CD29" i="76"/>
  <c r="CE29" i="76"/>
  <c r="CF29" i="76"/>
  <c r="CG29" i="76"/>
  <c r="CH29" i="76"/>
  <c r="CI29" i="76"/>
  <c r="CJ29" i="76"/>
  <c r="CK29" i="76"/>
  <c r="CL29" i="76"/>
  <c r="CM29" i="76"/>
  <c r="CN29" i="76"/>
  <c r="CO29" i="76"/>
  <c r="CP29" i="76"/>
  <c r="CQ29" i="76"/>
  <c r="CR29" i="76"/>
  <c r="CS29" i="76"/>
  <c r="CT29" i="76"/>
  <c r="CU29" i="76"/>
  <c r="CV29" i="76"/>
  <c r="CW29" i="76"/>
  <c r="DA29" i="76"/>
  <c r="DB29" i="76"/>
  <c r="DC29" i="76"/>
  <c r="DD29" i="76"/>
  <c r="DE29" i="76"/>
  <c r="DF29" i="76"/>
  <c r="DG29" i="76"/>
  <c r="DH29" i="76"/>
  <c r="DI29" i="76"/>
  <c r="DJ29" i="76"/>
  <c r="DK29" i="76"/>
  <c r="DL29" i="76"/>
  <c r="DM29" i="76"/>
  <c r="DN29" i="76"/>
  <c r="DO29" i="76"/>
  <c r="DP29" i="76"/>
  <c r="DQ29" i="76"/>
  <c r="DR29" i="76"/>
  <c r="DS29" i="76"/>
  <c r="DT29" i="76"/>
  <c r="DU29" i="76"/>
  <c r="DV29" i="76"/>
  <c r="DW29" i="76"/>
  <c r="DX29" i="76"/>
  <c r="DY29" i="76"/>
  <c r="DZ29" i="76"/>
  <c r="EA29" i="76"/>
  <c r="EB29" i="76"/>
  <c r="EC29" i="76"/>
  <c r="ED29" i="76"/>
  <c r="EE29" i="76"/>
  <c r="EI29" i="76"/>
  <c r="EJ29" i="76"/>
  <c r="EK29" i="76"/>
  <c r="EL29" i="76"/>
  <c r="EM29" i="76"/>
  <c r="EN29" i="76"/>
  <c r="EO29" i="76"/>
  <c r="EP29" i="76"/>
  <c r="EQ29" i="76"/>
  <c r="ER29" i="76"/>
  <c r="ES29" i="76"/>
  <c r="ET29" i="76"/>
  <c r="EU29" i="76"/>
  <c r="EV29" i="76"/>
  <c r="EW29" i="76"/>
  <c r="EX29" i="76"/>
  <c r="EY29" i="76"/>
  <c r="EZ29" i="76"/>
  <c r="FA29" i="76"/>
  <c r="FB29" i="76"/>
  <c r="FC29" i="76"/>
  <c r="FD29" i="76"/>
  <c r="FE29" i="76"/>
  <c r="FF29" i="76"/>
  <c r="FG29" i="76"/>
  <c r="FH29" i="76"/>
  <c r="FI29" i="76"/>
  <c r="FJ29" i="76"/>
  <c r="FK29" i="76"/>
  <c r="FL29" i="76"/>
  <c r="FM29" i="76"/>
  <c r="FQ29" i="76"/>
  <c r="FR29" i="76"/>
  <c r="FS29" i="76"/>
  <c r="FT29" i="76"/>
  <c r="FU29" i="76"/>
  <c r="FV29" i="76"/>
  <c r="FW29" i="76"/>
  <c r="FX29" i="76"/>
  <c r="FY29" i="76"/>
  <c r="FZ29" i="76"/>
  <c r="GA29" i="76"/>
  <c r="GB29" i="76"/>
  <c r="GC29" i="76"/>
  <c r="GD29" i="76"/>
  <c r="GE29" i="76"/>
  <c r="GF29" i="76"/>
  <c r="GG29" i="76"/>
  <c r="GH29" i="76"/>
  <c r="GI29" i="76"/>
  <c r="GJ29" i="76"/>
  <c r="GK29" i="76"/>
  <c r="GL29" i="76"/>
  <c r="GM29" i="76"/>
  <c r="GN29" i="76"/>
  <c r="GO29" i="76"/>
  <c r="GP29" i="76"/>
  <c r="GQ29" i="76"/>
  <c r="GR29" i="76"/>
  <c r="GS29" i="76"/>
  <c r="GT29" i="76"/>
  <c r="GU29" i="76"/>
  <c r="GY29" i="76"/>
  <c r="GZ29" i="76"/>
  <c r="HA29" i="76"/>
  <c r="HB29" i="76"/>
  <c r="HC29" i="76"/>
  <c r="HD29" i="76"/>
  <c r="HE29" i="76"/>
  <c r="HF29" i="76"/>
  <c r="HG29" i="76"/>
  <c r="HH29" i="76"/>
  <c r="HI29" i="76"/>
  <c r="HJ29" i="76"/>
  <c r="HK29" i="76"/>
  <c r="HL29" i="76"/>
  <c r="HM29" i="76"/>
  <c r="HN29" i="76"/>
  <c r="HO29" i="76"/>
  <c r="HP29" i="76"/>
  <c r="HQ29" i="76"/>
  <c r="HR29" i="76"/>
  <c r="HS29" i="76"/>
  <c r="HT29" i="76"/>
  <c r="HU29" i="76"/>
  <c r="HV29" i="76"/>
  <c r="HW29" i="76"/>
  <c r="HX29" i="76"/>
  <c r="HY29" i="76"/>
  <c r="HZ29" i="76"/>
  <c r="IA29" i="76"/>
  <c r="IB29" i="76"/>
  <c r="IC29" i="76"/>
  <c r="IG29" i="76"/>
  <c r="IH29" i="76"/>
  <c r="II29" i="76"/>
  <c r="IJ29" i="76"/>
  <c r="IK29" i="76"/>
  <c r="IL29" i="76"/>
  <c r="IM29" i="76"/>
  <c r="IN29" i="76"/>
  <c r="IO29" i="76"/>
  <c r="IP29" i="76"/>
  <c r="IQ29" i="76"/>
  <c r="IR29" i="76"/>
  <c r="IS29" i="76"/>
  <c r="IT29" i="76"/>
  <c r="IU29" i="76"/>
  <c r="IV29" i="76"/>
  <c r="IW29" i="76"/>
  <c r="IX29" i="76"/>
  <c r="IY29" i="76"/>
  <c r="IZ29" i="76"/>
  <c r="JA29" i="76"/>
  <c r="JB29" i="76"/>
  <c r="JC29" i="76"/>
  <c r="JD29" i="76"/>
  <c r="JE29" i="76"/>
  <c r="JF29" i="76"/>
  <c r="JG29" i="76"/>
  <c r="JH29" i="76"/>
  <c r="JI29" i="76"/>
  <c r="JJ29" i="76"/>
  <c r="JK29" i="76"/>
  <c r="JO29" i="76"/>
  <c r="JP29" i="76"/>
  <c r="JQ29" i="76"/>
  <c r="JR29" i="76"/>
  <c r="JS29" i="76"/>
  <c r="JT29" i="76"/>
  <c r="JU29" i="76"/>
  <c r="JV29" i="76"/>
  <c r="JW29" i="76"/>
  <c r="JX29" i="76"/>
  <c r="JY29" i="76"/>
  <c r="JZ29" i="76"/>
  <c r="KA29" i="76"/>
  <c r="KB29" i="76"/>
  <c r="KC29" i="76"/>
  <c r="KD29" i="76"/>
  <c r="KE29" i="76"/>
  <c r="KF29" i="76"/>
  <c r="KG29" i="76"/>
  <c r="KH29" i="76"/>
  <c r="KI29" i="76"/>
  <c r="KJ29" i="76"/>
  <c r="KK29" i="76"/>
  <c r="KL29" i="76"/>
  <c r="KM29" i="76"/>
  <c r="KN29" i="76"/>
  <c r="KO29" i="76"/>
  <c r="KP29" i="76"/>
  <c r="KQ29" i="76"/>
  <c r="KR29" i="76"/>
  <c r="KS29" i="76"/>
  <c r="KW29" i="76"/>
  <c r="KX29" i="76"/>
  <c r="KY29" i="76"/>
  <c r="KZ29" i="76"/>
  <c r="LA29" i="76"/>
  <c r="LB29" i="76"/>
  <c r="LC29" i="76"/>
  <c r="LD29" i="76"/>
  <c r="LE29" i="76"/>
  <c r="LF29" i="76"/>
  <c r="LG29" i="76"/>
  <c r="LH29" i="76"/>
  <c r="LI29" i="76"/>
  <c r="LJ29" i="76"/>
  <c r="LK29" i="76"/>
  <c r="LL29" i="76"/>
  <c r="LM29" i="76"/>
  <c r="LN29" i="76"/>
  <c r="LO29" i="76"/>
  <c r="LP29" i="76"/>
  <c r="LQ29" i="76"/>
  <c r="LR29" i="76"/>
  <c r="LS29" i="76"/>
  <c r="LT29" i="76"/>
  <c r="LU29" i="76"/>
  <c r="LV29" i="76"/>
  <c r="LW29" i="76"/>
  <c r="LX29" i="76"/>
  <c r="LY29" i="76"/>
  <c r="LZ29" i="76"/>
  <c r="MA29" i="76"/>
  <c r="ME29" i="76"/>
  <c r="MF29" i="76"/>
  <c r="MG29" i="76"/>
  <c r="MH29" i="76"/>
  <c r="MI29" i="76"/>
  <c r="MJ29" i="76"/>
  <c r="MK29" i="76"/>
  <c r="ML29" i="76"/>
  <c r="MM29" i="76"/>
  <c r="MN29" i="76"/>
  <c r="MO29" i="76"/>
  <c r="MP29" i="76"/>
  <c r="MQ29" i="76"/>
  <c r="MR29" i="76"/>
  <c r="MS29" i="76"/>
  <c r="MT29" i="76"/>
  <c r="MU29" i="76"/>
  <c r="MV29" i="76"/>
  <c r="MW29" i="76"/>
  <c r="MX29" i="76"/>
  <c r="MY29" i="76"/>
  <c r="MZ29" i="76"/>
  <c r="NA29" i="76"/>
  <c r="NB29" i="76"/>
  <c r="NC29" i="76"/>
  <c r="ND29" i="76"/>
  <c r="NE29" i="76"/>
  <c r="NF29" i="76"/>
  <c r="NG29" i="76"/>
  <c r="NH29" i="76"/>
  <c r="NI29" i="76"/>
  <c r="C30" i="76"/>
  <c r="D30" i="76"/>
  <c r="E30" i="76"/>
  <c r="F30" i="76"/>
  <c r="G30" i="76"/>
  <c r="H30" i="76"/>
  <c r="I30" i="76"/>
  <c r="J30" i="76"/>
  <c r="K30" i="76"/>
  <c r="L30" i="76"/>
  <c r="M30" i="76"/>
  <c r="N30" i="76"/>
  <c r="O30" i="76"/>
  <c r="P30" i="76"/>
  <c r="Q30" i="76"/>
  <c r="R30" i="76"/>
  <c r="S30" i="76"/>
  <c r="T30" i="76"/>
  <c r="U30" i="76"/>
  <c r="V30" i="76"/>
  <c r="W30" i="76"/>
  <c r="X30" i="76"/>
  <c r="Y30" i="76"/>
  <c r="Z30" i="76"/>
  <c r="AA30" i="76"/>
  <c r="AB30" i="76"/>
  <c r="AC30" i="76"/>
  <c r="AD30" i="76"/>
  <c r="AE30" i="76"/>
  <c r="AF30" i="76"/>
  <c r="AG30" i="76"/>
  <c r="AK30" i="76"/>
  <c r="AL30" i="76"/>
  <c r="AM30" i="76"/>
  <c r="AN30" i="76"/>
  <c r="AO30" i="76"/>
  <c r="AP30" i="76"/>
  <c r="AQ30" i="76"/>
  <c r="AR30" i="76"/>
  <c r="AS30" i="76"/>
  <c r="AT30" i="76"/>
  <c r="AU30" i="76"/>
  <c r="AV30" i="76"/>
  <c r="AW30" i="76"/>
  <c r="AX30" i="76"/>
  <c r="AY30" i="76"/>
  <c r="AZ30" i="76"/>
  <c r="BA30" i="76"/>
  <c r="BB30" i="76"/>
  <c r="BC30" i="76"/>
  <c r="BD30" i="76"/>
  <c r="BE30" i="76"/>
  <c r="BF30" i="76"/>
  <c r="BG30" i="76"/>
  <c r="BH30" i="76"/>
  <c r="BI30" i="76"/>
  <c r="BJ30" i="76"/>
  <c r="BK30" i="76"/>
  <c r="BL30" i="76"/>
  <c r="BM30" i="76"/>
  <c r="BN30" i="76"/>
  <c r="BO30" i="76"/>
  <c r="BS30" i="76"/>
  <c r="BT30" i="76"/>
  <c r="BU30" i="76"/>
  <c r="BV30" i="76"/>
  <c r="BW30" i="76"/>
  <c r="BX30" i="76"/>
  <c r="BY30" i="76"/>
  <c r="BZ30" i="76"/>
  <c r="CA30" i="76"/>
  <c r="CB30" i="76"/>
  <c r="CC30" i="76"/>
  <c r="CD30" i="76"/>
  <c r="CE30" i="76"/>
  <c r="CF30" i="76"/>
  <c r="CG30" i="76"/>
  <c r="CH30" i="76"/>
  <c r="CI30" i="76"/>
  <c r="CJ30" i="76"/>
  <c r="CK30" i="76"/>
  <c r="CL30" i="76"/>
  <c r="CM30" i="76"/>
  <c r="CN30" i="76"/>
  <c r="CO30" i="76"/>
  <c r="CP30" i="76"/>
  <c r="CQ30" i="76"/>
  <c r="CR30" i="76"/>
  <c r="CS30" i="76"/>
  <c r="CT30" i="76"/>
  <c r="CU30" i="76"/>
  <c r="CV30" i="76"/>
  <c r="CW30" i="76"/>
  <c r="DA30" i="76"/>
  <c r="DB30" i="76"/>
  <c r="DC30" i="76"/>
  <c r="DD30" i="76"/>
  <c r="DE30" i="76"/>
  <c r="DF30" i="76"/>
  <c r="DG30" i="76"/>
  <c r="DH30" i="76"/>
  <c r="DI30" i="76"/>
  <c r="DJ30" i="76"/>
  <c r="DK30" i="76"/>
  <c r="DL30" i="76"/>
  <c r="DM30" i="76"/>
  <c r="DN30" i="76"/>
  <c r="DO30" i="76"/>
  <c r="DP30" i="76"/>
  <c r="DQ30" i="76"/>
  <c r="DR30" i="76"/>
  <c r="DS30" i="76"/>
  <c r="DT30" i="76"/>
  <c r="DU30" i="76"/>
  <c r="DV30" i="76"/>
  <c r="DW30" i="76"/>
  <c r="DX30" i="76"/>
  <c r="DY30" i="76"/>
  <c r="DZ30" i="76"/>
  <c r="EA30" i="76"/>
  <c r="EB30" i="76"/>
  <c r="EC30" i="76"/>
  <c r="ED30" i="76"/>
  <c r="EE30" i="76"/>
  <c r="EI30" i="76"/>
  <c r="EJ30" i="76"/>
  <c r="EK30" i="76"/>
  <c r="EL30" i="76"/>
  <c r="EM30" i="76"/>
  <c r="EN30" i="76"/>
  <c r="EO30" i="76"/>
  <c r="EP30" i="76"/>
  <c r="EQ30" i="76"/>
  <c r="ER30" i="76"/>
  <c r="ES30" i="76"/>
  <c r="ET30" i="76"/>
  <c r="EU30" i="76"/>
  <c r="EV30" i="76"/>
  <c r="EW30" i="76"/>
  <c r="EX30" i="76"/>
  <c r="EY30" i="76"/>
  <c r="EZ30" i="76"/>
  <c r="FA30" i="76"/>
  <c r="FB30" i="76"/>
  <c r="FC30" i="76"/>
  <c r="FD30" i="76"/>
  <c r="FE30" i="76"/>
  <c r="FF30" i="76"/>
  <c r="FG30" i="76"/>
  <c r="FH30" i="76"/>
  <c r="FI30" i="76"/>
  <c r="FJ30" i="76"/>
  <c r="FK30" i="76"/>
  <c r="FL30" i="76"/>
  <c r="FM30" i="76"/>
  <c r="FQ30" i="76"/>
  <c r="FR30" i="76"/>
  <c r="FS30" i="76"/>
  <c r="FT30" i="76"/>
  <c r="FU30" i="76"/>
  <c r="FV30" i="76"/>
  <c r="FW30" i="76"/>
  <c r="FX30" i="76"/>
  <c r="FY30" i="76"/>
  <c r="FZ30" i="76"/>
  <c r="GA30" i="76"/>
  <c r="GB30" i="76"/>
  <c r="GC30" i="76"/>
  <c r="GD30" i="76"/>
  <c r="GE30" i="76"/>
  <c r="GF30" i="76"/>
  <c r="GG30" i="76"/>
  <c r="GH30" i="76"/>
  <c r="GI30" i="76"/>
  <c r="GJ30" i="76"/>
  <c r="GK30" i="76"/>
  <c r="GL30" i="76"/>
  <c r="GM30" i="76"/>
  <c r="GN30" i="76"/>
  <c r="GO30" i="76"/>
  <c r="GP30" i="76"/>
  <c r="GQ30" i="76"/>
  <c r="GR30" i="76"/>
  <c r="GS30" i="76"/>
  <c r="GT30" i="76"/>
  <c r="GU30" i="76"/>
  <c r="GY30" i="76"/>
  <c r="GZ30" i="76"/>
  <c r="HA30" i="76"/>
  <c r="HB30" i="76"/>
  <c r="HC30" i="76"/>
  <c r="HD30" i="76"/>
  <c r="HE30" i="76"/>
  <c r="HF30" i="76"/>
  <c r="HG30" i="76"/>
  <c r="HH30" i="76"/>
  <c r="HI30" i="76"/>
  <c r="HJ30" i="76"/>
  <c r="HK30" i="76"/>
  <c r="HL30" i="76"/>
  <c r="HM30" i="76"/>
  <c r="HN30" i="76"/>
  <c r="HO30" i="76"/>
  <c r="HP30" i="76"/>
  <c r="HQ30" i="76"/>
  <c r="HR30" i="76"/>
  <c r="HS30" i="76"/>
  <c r="HT30" i="76"/>
  <c r="HU30" i="76"/>
  <c r="HV30" i="76"/>
  <c r="HW30" i="76"/>
  <c r="HX30" i="76"/>
  <c r="HY30" i="76"/>
  <c r="HZ30" i="76"/>
  <c r="IA30" i="76"/>
  <c r="IB30" i="76"/>
  <c r="IC30" i="76"/>
  <c r="IG30" i="76"/>
  <c r="IH30" i="76"/>
  <c r="II30" i="76"/>
  <c r="IJ30" i="76"/>
  <c r="IK30" i="76"/>
  <c r="IL30" i="76"/>
  <c r="IM30" i="76"/>
  <c r="IN30" i="76"/>
  <c r="IO30" i="76"/>
  <c r="IP30" i="76"/>
  <c r="IQ30" i="76"/>
  <c r="IR30" i="76"/>
  <c r="IS30" i="76"/>
  <c r="IT30" i="76"/>
  <c r="IU30" i="76"/>
  <c r="IV30" i="76"/>
  <c r="IW30" i="76"/>
  <c r="IX30" i="76"/>
  <c r="IY30" i="76"/>
  <c r="IZ30" i="76"/>
  <c r="JA30" i="76"/>
  <c r="JB30" i="76"/>
  <c r="JC30" i="76"/>
  <c r="JD30" i="76"/>
  <c r="JE30" i="76"/>
  <c r="JF30" i="76"/>
  <c r="JG30" i="76"/>
  <c r="JH30" i="76"/>
  <c r="JI30" i="76"/>
  <c r="JJ30" i="76"/>
  <c r="JK30" i="76"/>
  <c r="JO30" i="76"/>
  <c r="JP30" i="76"/>
  <c r="JQ30" i="76"/>
  <c r="JR30" i="76"/>
  <c r="JS30" i="76"/>
  <c r="JT30" i="76"/>
  <c r="JU30" i="76"/>
  <c r="JV30" i="76"/>
  <c r="JW30" i="76"/>
  <c r="JX30" i="76"/>
  <c r="JY30" i="76"/>
  <c r="JZ30" i="76"/>
  <c r="KA30" i="76"/>
  <c r="KB30" i="76"/>
  <c r="KC30" i="76"/>
  <c r="KD30" i="76"/>
  <c r="KE30" i="76"/>
  <c r="KF30" i="76"/>
  <c r="KG30" i="76"/>
  <c r="KH30" i="76"/>
  <c r="KI30" i="76"/>
  <c r="KJ30" i="76"/>
  <c r="KK30" i="76"/>
  <c r="KL30" i="76"/>
  <c r="KM30" i="76"/>
  <c r="KN30" i="76"/>
  <c r="KO30" i="76"/>
  <c r="KP30" i="76"/>
  <c r="KQ30" i="76"/>
  <c r="KR30" i="76"/>
  <c r="KS30" i="76"/>
  <c r="KW30" i="76"/>
  <c r="KX30" i="76"/>
  <c r="KY30" i="76"/>
  <c r="KZ30" i="76"/>
  <c r="LA30" i="76"/>
  <c r="LB30" i="76"/>
  <c r="LC30" i="76"/>
  <c r="LD30" i="76"/>
  <c r="LE30" i="76"/>
  <c r="LF30" i="76"/>
  <c r="LG30" i="76"/>
  <c r="LH30" i="76"/>
  <c r="LI30" i="76"/>
  <c r="LJ30" i="76"/>
  <c r="LK30" i="76"/>
  <c r="LL30" i="76"/>
  <c r="LM30" i="76"/>
  <c r="LN30" i="76"/>
  <c r="LO30" i="76"/>
  <c r="LP30" i="76"/>
  <c r="LQ30" i="76"/>
  <c r="LR30" i="76"/>
  <c r="LS30" i="76"/>
  <c r="LT30" i="76"/>
  <c r="LU30" i="76"/>
  <c r="LV30" i="76"/>
  <c r="LW30" i="76"/>
  <c r="LX30" i="76"/>
  <c r="LY30" i="76"/>
  <c r="LZ30" i="76"/>
  <c r="MA30" i="76"/>
  <c r="ME30" i="76"/>
  <c r="MF30" i="76"/>
  <c r="MG30" i="76"/>
  <c r="MH30" i="76"/>
  <c r="MI30" i="76"/>
  <c r="MJ30" i="76"/>
  <c r="MK30" i="76"/>
  <c r="ML30" i="76"/>
  <c r="MM30" i="76"/>
  <c r="MN30" i="76"/>
  <c r="MO30" i="76"/>
  <c r="MP30" i="76"/>
  <c r="MQ30" i="76"/>
  <c r="MR30" i="76"/>
  <c r="MS30" i="76"/>
  <c r="MT30" i="76"/>
  <c r="MU30" i="76"/>
  <c r="MV30" i="76"/>
  <c r="MW30" i="76"/>
  <c r="MX30" i="76"/>
  <c r="MY30" i="76"/>
  <c r="MZ30" i="76"/>
  <c r="NA30" i="76"/>
  <c r="NB30" i="76"/>
  <c r="NC30" i="76"/>
  <c r="ND30" i="76"/>
  <c r="NE30" i="76"/>
  <c r="NF30" i="76"/>
  <c r="NG30" i="76"/>
  <c r="NH30" i="76"/>
  <c r="NI30" i="76"/>
  <c r="C31" i="76"/>
  <c r="D31" i="76"/>
  <c r="E31" i="76"/>
  <c r="F31" i="76"/>
  <c r="G31" i="76"/>
  <c r="H31" i="76"/>
  <c r="I31" i="76"/>
  <c r="J31" i="76"/>
  <c r="K31" i="76"/>
  <c r="L31" i="76"/>
  <c r="M31" i="76"/>
  <c r="N31" i="76"/>
  <c r="O31" i="76"/>
  <c r="P31" i="76"/>
  <c r="Q31" i="76"/>
  <c r="R31" i="76"/>
  <c r="S31" i="76"/>
  <c r="T31" i="76"/>
  <c r="U31" i="76"/>
  <c r="V31" i="76"/>
  <c r="W31" i="76"/>
  <c r="X31" i="76"/>
  <c r="Y31" i="76"/>
  <c r="Z31" i="76"/>
  <c r="AA31" i="76"/>
  <c r="AB31" i="76"/>
  <c r="AC31" i="76"/>
  <c r="AD31" i="76"/>
  <c r="AE31" i="76"/>
  <c r="AF31" i="76"/>
  <c r="AG31" i="76"/>
  <c r="AK31" i="76"/>
  <c r="AL31" i="76"/>
  <c r="AM31" i="76"/>
  <c r="AN31" i="76"/>
  <c r="AO31" i="76"/>
  <c r="AP31" i="76"/>
  <c r="AQ31" i="76"/>
  <c r="AR31" i="76"/>
  <c r="AS31" i="76"/>
  <c r="AT31" i="76"/>
  <c r="AU31" i="76"/>
  <c r="AV31" i="76"/>
  <c r="AW31" i="76"/>
  <c r="AX31" i="76"/>
  <c r="AY31" i="76"/>
  <c r="AZ31" i="76"/>
  <c r="BA31" i="76"/>
  <c r="BB31" i="76"/>
  <c r="BC31" i="76"/>
  <c r="BD31" i="76"/>
  <c r="BE31" i="76"/>
  <c r="BF31" i="76"/>
  <c r="BG31" i="76"/>
  <c r="BH31" i="76"/>
  <c r="BI31" i="76"/>
  <c r="BJ31" i="76"/>
  <c r="BK31" i="76"/>
  <c r="BL31" i="76"/>
  <c r="BM31" i="76"/>
  <c r="BN31" i="76"/>
  <c r="BO31" i="76"/>
  <c r="BS31" i="76"/>
  <c r="BT31" i="76"/>
  <c r="BU31" i="76"/>
  <c r="BV31" i="76"/>
  <c r="BW31" i="76"/>
  <c r="BX31" i="76"/>
  <c r="BY31" i="76"/>
  <c r="BZ31" i="76"/>
  <c r="CA31" i="76"/>
  <c r="CB31" i="76"/>
  <c r="CC31" i="76"/>
  <c r="CD31" i="76"/>
  <c r="CE31" i="76"/>
  <c r="CF31" i="76"/>
  <c r="CG31" i="76"/>
  <c r="CH31" i="76"/>
  <c r="CI31" i="76"/>
  <c r="CJ31" i="76"/>
  <c r="CK31" i="76"/>
  <c r="CL31" i="76"/>
  <c r="CM31" i="76"/>
  <c r="CN31" i="76"/>
  <c r="CO31" i="76"/>
  <c r="CP31" i="76"/>
  <c r="CQ31" i="76"/>
  <c r="CR31" i="76"/>
  <c r="CS31" i="76"/>
  <c r="CT31" i="76"/>
  <c r="CU31" i="76"/>
  <c r="CV31" i="76"/>
  <c r="CW31" i="76"/>
  <c r="DA31" i="76"/>
  <c r="DB31" i="76"/>
  <c r="DC31" i="76"/>
  <c r="DD31" i="76"/>
  <c r="DE31" i="76"/>
  <c r="DF31" i="76"/>
  <c r="DG31" i="76"/>
  <c r="DH31" i="76"/>
  <c r="DI31" i="76"/>
  <c r="DJ31" i="76"/>
  <c r="DK31" i="76"/>
  <c r="DL31" i="76"/>
  <c r="DM31" i="76"/>
  <c r="DN31" i="76"/>
  <c r="DO31" i="76"/>
  <c r="DP31" i="76"/>
  <c r="DQ31" i="76"/>
  <c r="DR31" i="76"/>
  <c r="DS31" i="76"/>
  <c r="DT31" i="76"/>
  <c r="DU31" i="76"/>
  <c r="DV31" i="76"/>
  <c r="DW31" i="76"/>
  <c r="DX31" i="76"/>
  <c r="DY31" i="76"/>
  <c r="DZ31" i="76"/>
  <c r="EA31" i="76"/>
  <c r="EB31" i="76"/>
  <c r="EC31" i="76"/>
  <c r="ED31" i="76"/>
  <c r="EE31" i="76"/>
  <c r="EI31" i="76"/>
  <c r="EJ31" i="76"/>
  <c r="EK31" i="76"/>
  <c r="EL31" i="76"/>
  <c r="EM31" i="76"/>
  <c r="EN31" i="76"/>
  <c r="EO31" i="76"/>
  <c r="EP31" i="76"/>
  <c r="EQ31" i="76"/>
  <c r="ER31" i="76"/>
  <c r="ES31" i="76"/>
  <c r="ET31" i="76"/>
  <c r="EU31" i="76"/>
  <c r="EV31" i="76"/>
  <c r="EW31" i="76"/>
  <c r="EX31" i="76"/>
  <c r="EY31" i="76"/>
  <c r="EZ31" i="76"/>
  <c r="FA31" i="76"/>
  <c r="FB31" i="76"/>
  <c r="FC31" i="76"/>
  <c r="FD31" i="76"/>
  <c r="FE31" i="76"/>
  <c r="FF31" i="76"/>
  <c r="FG31" i="76"/>
  <c r="FH31" i="76"/>
  <c r="FI31" i="76"/>
  <c r="FJ31" i="76"/>
  <c r="FK31" i="76"/>
  <c r="FL31" i="76"/>
  <c r="FM31" i="76"/>
  <c r="FQ31" i="76"/>
  <c r="FR31" i="76"/>
  <c r="FS31" i="76"/>
  <c r="FT31" i="76"/>
  <c r="FU31" i="76"/>
  <c r="FV31" i="76"/>
  <c r="FW31" i="76"/>
  <c r="FX31" i="76"/>
  <c r="FY31" i="76"/>
  <c r="FZ31" i="76"/>
  <c r="GA31" i="76"/>
  <c r="GB31" i="76"/>
  <c r="GC31" i="76"/>
  <c r="GD31" i="76"/>
  <c r="GE31" i="76"/>
  <c r="GF31" i="76"/>
  <c r="GG31" i="76"/>
  <c r="GH31" i="76"/>
  <c r="GI31" i="76"/>
  <c r="GJ31" i="76"/>
  <c r="GK31" i="76"/>
  <c r="GL31" i="76"/>
  <c r="GM31" i="76"/>
  <c r="GN31" i="76"/>
  <c r="GO31" i="76"/>
  <c r="GP31" i="76"/>
  <c r="GQ31" i="76"/>
  <c r="GR31" i="76"/>
  <c r="GS31" i="76"/>
  <c r="GT31" i="76"/>
  <c r="GU31" i="76"/>
  <c r="GY31" i="76"/>
  <c r="GZ31" i="76"/>
  <c r="HA31" i="76"/>
  <c r="HB31" i="76"/>
  <c r="HC31" i="76"/>
  <c r="HD31" i="76"/>
  <c r="HE31" i="76"/>
  <c r="HF31" i="76"/>
  <c r="HG31" i="76"/>
  <c r="HH31" i="76"/>
  <c r="HI31" i="76"/>
  <c r="HJ31" i="76"/>
  <c r="HK31" i="76"/>
  <c r="HL31" i="76"/>
  <c r="HM31" i="76"/>
  <c r="HN31" i="76"/>
  <c r="HO31" i="76"/>
  <c r="HP31" i="76"/>
  <c r="HQ31" i="76"/>
  <c r="HR31" i="76"/>
  <c r="HS31" i="76"/>
  <c r="HT31" i="76"/>
  <c r="HU31" i="76"/>
  <c r="HV31" i="76"/>
  <c r="HW31" i="76"/>
  <c r="HX31" i="76"/>
  <c r="HY31" i="76"/>
  <c r="HZ31" i="76"/>
  <c r="IA31" i="76"/>
  <c r="IB31" i="76"/>
  <c r="IC31" i="76"/>
  <c r="IG31" i="76"/>
  <c r="IH31" i="76"/>
  <c r="II31" i="76"/>
  <c r="IJ31" i="76"/>
  <c r="IK31" i="76"/>
  <c r="IL31" i="76"/>
  <c r="IM31" i="76"/>
  <c r="IN31" i="76"/>
  <c r="IO31" i="76"/>
  <c r="IP31" i="76"/>
  <c r="IQ31" i="76"/>
  <c r="IR31" i="76"/>
  <c r="IS31" i="76"/>
  <c r="IT31" i="76"/>
  <c r="IU31" i="76"/>
  <c r="IV31" i="76"/>
  <c r="IW31" i="76"/>
  <c r="IX31" i="76"/>
  <c r="IY31" i="76"/>
  <c r="IZ31" i="76"/>
  <c r="JA31" i="76"/>
  <c r="JB31" i="76"/>
  <c r="JC31" i="76"/>
  <c r="JD31" i="76"/>
  <c r="JE31" i="76"/>
  <c r="JF31" i="76"/>
  <c r="JG31" i="76"/>
  <c r="JH31" i="76"/>
  <c r="JI31" i="76"/>
  <c r="JJ31" i="76"/>
  <c r="JK31" i="76"/>
  <c r="JO31" i="76"/>
  <c r="JP31" i="76"/>
  <c r="JQ31" i="76"/>
  <c r="JR31" i="76"/>
  <c r="JS31" i="76"/>
  <c r="JT31" i="76"/>
  <c r="JU31" i="76"/>
  <c r="JV31" i="76"/>
  <c r="JW31" i="76"/>
  <c r="JX31" i="76"/>
  <c r="JY31" i="76"/>
  <c r="JZ31" i="76"/>
  <c r="KA31" i="76"/>
  <c r="KB31" i="76"/>
  <c r="KC31" i="76"/>
  <c r="KD31" i="76"/>
  <c r="KE31" i="76"/>
  <c r="KF31" i="76"/>
  <c r="KG31" i="76"/>
  <c r="KH31" i="76"/>
  <c r="KI31" i="76"/>
  <c r="KJ31" i="76"/>
  <c r="KK31" i="76"/>
  <c r="KL31" i="76"/>
  <c r="KM31" i="76"/>
  <c r="KN31" i="76"/>
  <c r="KO31" i="76"/>
  <c r="KP31" i="76"/>
  <c r="KQ31" i="76"/>
  <c r="KR31" i="76"/>
  <c r="KS31" i="76"/>
  <c r="KW31" i="76"/>
  <c r="KX31" i="76"/>
  <c r="KY31" i="76"/>
  <c r="KZ31" i="76"/>
  <c r="LA31" i="76"/>
  <c r="LB31" i="76"/>
  <c r="LC31" i="76"/>
  <c r="LD31" i="76"/>
  <c r="LE31" i="76"/>
  <c r="LF31" i="76"/>
  <c r="LG31" i="76"/>
  <c r="LH31" i="76"/>
  <c r="LI31" i="76"/>
  <c r="LJ31" i="76"/>
  <c r="LK31" i="76"/>
  <c r="LL31" i="76"/>
  <c r="LM31" i="76"/>
  <c r="LN31" i="76"/>
  <c r="LO31" i="76"/>
  <c r="LP31" i="76"/>
  <c r="LQ31" i="76"/>
  <c r="LR31" i="76"/>
  <c r="LS31" i="76"/>
  <c r="LT31" i="76"/>
  <c r="LU31" i="76"/>
  <c r="LV31" i="76"/>
  <c r="LW31" i="76"/>
  <c r="LX31" i="76"/>
  <c r="LY31" i="76"/>
  <c r="LZ31" i="76"/>
  <c r="MA31" i="76"/>
  <c r="ME31" i="76"/>
  <c r="MF31" i="76"/>
  <c r="MG31" i="76"/>
  <c r="MH31" i="76"/>
  <c r="MI31" i="76"/>
  <c r="MJ31" i="76"/>
  <c r="MK31" i="76"/>
  <c r="ML31" i="76"/>
  <c r="MM31" i="76"/>
  <c r="MN31" i="76"/>
  <c r="MO31" i="76"/>
  <c r="MP31" i="76"/>
  <c r="MQ31" i="76"/>
  <c r="MR31" i="76"/>
  <c r="MS31" i="76"/>
  <c r="MT31" i="76"/>
  <c r="MU31" i="76"/>
  <c r="MV31" i="76"/>
  <c r="MW31" i="76"/>
  <c r="MX31" i="76"/>
  <c r="MY31" i="76"/>
  <c r="MZ31" i="76"/>
  <c r="NA31" i="76"/>
  <c r="NB31" i="76"/>
  <c r="NC31" i="76"/>
  <c r="ND31" i="76"/>
  <c r="NE31" i="76"/>
  <c r="NF31" i="76"/>
  <c r="NG31" i="76"/>
  <c r="NH31" i="76"/>
  <c r="NI31" i="76"/>
  <c r="C32" i="76"/>
  <c r="D32" i="76"/>
  <c r="E32" i="76"/>
  <c r="F32" i="76"/>
  <c r="G32" i="76"/>
  <c r="H32" i="76"/>
  <c r="I32" i="76"/>
  <c r="J32" i="76"/>
  <c r="K32" i="76"/>
  <c r="L32" i="76"/>
  <c r="M32" i="76"/>
  <c r="N32" i="76"/>
  <c r="O32" i="76"/>
  <c r="P32" i="76"/>
  <c r="Q32" i="76"/>
  <c r="R32" i="76"/>
  <c r="S32" i="76"/>
  <c r="T32" i="76"/>
  <c r="U32" i="76"/>
  <c r="V32" i="76"/>
  <c r="W32" i="76"/>
  <c r="X32" i="76"/>
  <c r="Y32" i="76"/>
  <c r="Z32" i="76"/>
  <c r="AA32" i="76"/>
  <c r="AB32" i="76"/>
  <c r="AC32" i="76"/>
  <c r="AD32" i="76"/>
  <c r="AE32" i="76"/>
  <c r="AF32" i="76"/>
  <c r="AG32" i="76"/>
  <c r="AK32" i="76"/>
  <c r="AL32" i="76"/>
  <c r="AM32" i="76"/>
  <c r="AN32" i="76"/>
  <c r="AO32" i="76"/>
  <c r="AP32" i="76"/>
  <c r="AQ32" i="76"/>
  <c r="AR32" i="76"/>
  <c r="AS32" i="76"/>
  <c r="AT32" i="76"/>
  <c r="AU32" i="76"/>
  <c r="AV32" i="76"/>
  <c r="AW32" i="76"/>
  <c r="AX32" i="76"/>
  <c r="AY32" i="76"/>
  <c r="AZ32" i="76"/>
  <c r="BA32" i="76"/>
  <c r="BB32" i="76"/>
  <c r="BC32" i="76"/>
  <c r="BD32" i="76"/>
  <c r="BE32" i="76"/>
  <c r="BF32" i="76"/>
  <c r="BG32" i="76"/>
  <c r="BH32" i="76"/>
  <c r="BI32" i="76"/>
  <c r="BJ32" i="76"/>
  <c r="BK32" i="76"/>
  <c r="BL32" i="76"/>
  <c r="BM32" i="76"/>
  <c r="BN32" i="76"/>
  <c r="BO32" i="76"/>
  <c r="BS32" i="76"/>
  <c r="BT32" i="76"/>
  <c r="BU32" i="76"/>
  <c r="BV32" i="76"/>
  <c r="BW32" i="76"/>
  <c r="BX32" i="76"/>
  <c r="BY32" i="76"/>
  <c r="BZ32" i="76"/>
  <c r="CA32" i="76"/>
  <c r="CB32" i="76"/>
  <c r="CC32" i="76"/>
  <c r="CD32" i="76"/>
  <c r="CE32" i="76"/>
  <c r="CF32" i="76"/>
  <c r="CG32" i="76"/>
  <c r="CH32" i="76"/>
  <c r="CI32" i="76"/>
  <c r="CJ32" i="76"/>
  <c r="CK32" i="76"/>
  <c r="CL32" i="76"/>
  <c r="CM32" i="76"/>
  <c r="CN32" i="76"/>
  <c r="CO32" i="76"/>
  <c r="CP32" i="76"/>
  <c r="CQ32" i="76"/>
  <c r="CR32" i="76"/>
  <c r="CS32" i="76"/>
  <c r="CT32" i="76"/>
  <c r="CU32" i="76"/>
  <c r="CV32" i="76"/>
  <c r="CW32" i="76"/>
  <c r="DA32" i="76"/>
  <c r="DB32" i="76"/>
  <c r="DC32" i="76"/>
  <c r="DD32" i="76"/>
  <c r="DE32" i="76"/>
  <c r="DF32" i="76"/>
  <c r="DG32" i="76"/>
  <c r="DH32" i="76"/>
  <c r="DI32" i="76"/>
  <c r="DJ32" i="76"/>
  <c r="DK32" i="76"/>
  <c r="DL32" i="76"/>
  <c r="DM32" i="76"/>
  <c r="DN32" i="76"/>
  <c r="DO32" i="76"/>
  <c r="DP32" i="76"/>
  <c r="DQ32" i="76"/>
  <c r="DR32" i="76"/>
  <c r="DS32" i="76"/>
  <c r="DT32" i="76"/>
  <c r="DU32" i="76"/>
  <c r="DV32" i="76"/>
  <c r="DW32" i="76"/>
  <c r="DX32" i="76"/>
  <c r="DY32" i="76"/>
  <c r="DZ32" i="76"/>
  <c r="EA32" i="76"/>
  <c r="EB32" i="76"/>
  <c r="EC32" i="76"/>
  <c r="ED32" i="76"/>
  <c r="EE32" i="76"/>
  <c r="EI32" i="76"/>
  <c r="EJ32" i="76"/>
  <c r="EK32" i="76"/>
  <c r="EL32" i="76"/>
  <c r="EM32" i="76"/>
  <c r="EN32" i="76"/>
  <c r="EO32" i="76"/>
  <c r="EP32" i="76"/>
  <c r="EQ32" i="76"/>
  <c r="ER32" i="76"/>
  <c r="ES32" i="76"/>
  <c r="ET32" i="76"/>
  <c r="EU32" i="76"/>
  <c r="EV32" i="76"/>
  <c r="EW32" i="76"/>
  <c r="EX32" i="76"/>
  <c r="EY32" i="76"/>
  <c r="EZ32" i="76"/>
  <c r="FA32" i="76"/>
  <c r="FB32" i="76"/>
  <c r="FC32" i="76"/>
  <c r="FD32" i="76"/>
  <c r="FE32" i="76"/>
  <c r="FF32" i="76"/>
  <c r="FG32" i="76"/>
  <c r="FH32" i="76"/>
  <c r="FI32" i="76"/>
  <c r="FJ32" i="76"/>
  <c r="FK32" i="76"/>
  <c r="FL32" i="76"/>
  <c r="FM32" i="76"/>
  <c r="FQ32" i="76"/>
  <c r="FR32" i="76"/>
  <c r="FS32" i="76"/>
  <c r="FT32" i="76"/>
  <c r="FU32" i="76"/>
  <c r="FV32" i="76"/>
  <c r="FW32" i="76"/>
  <c r="FX32" i="76"/>
  <c r="FY32" i="76"/>
  <c r="FZ32" i="76"/>
  <c r="GA32" i="76"/>
  <c r="GB32" i="76"/>
  <c r="GC32" i="76"/>
  <c r="GD32" i="76"/>
  <c r="GE32" i="76"/>
  <c r="GF32" i="76"/>
  <c r="GG32" i="76"/>
  <c r="GH32" i="76"/>
  <c r="GI32" i="76"/>
  <c r="GJ32" i="76"/>
  <c r="GK32" i="76"/>
  <c r="GL32" i="76"/>
  <c r="GM32" i="76"/>
  <c r="GN32" i="76"/>
  <c r="GO32" i="76"/>
  <c r="GP32" i="76"/>
  <c r="GQ32" i="76"/>
  <c r="GR32" i="76"/>
  <c r="GS32" i="76"/>
  <c r="GT32" i="76"/>
  <c r="GU32" i="76"/>
  <c r="GY32" i="76"/>
  <c r="GZ32" i="76"/>
  <c r="HA32" i="76"/>
  <c r="HB32" i="76"/>
  <c r="HC32" i="76"/>
  <c r="HD32" i="76"/>
  <c r="HE32" i="76"/>
  <c r="HF32" i="76"/>
  <c r="HG32" i="76"/>
  <c r="HH32" i="76"/>
  <c r="HI32" i="76"/>
  <c r="HJ32" i="76"/>
  <c r="HK32" i="76"/>
  <c r="HL32" i="76"/>
  <c r="HM32" i="76"/>
  <c r="HN32" i="76"/>
  <c r="HO32" i="76"/>
  <c r="HP32" i="76"/>
  <c r="HQ32" i="76"/>
  <c r="HR32" i="76"/>
  <c r="HS32" i="76"/>
  <c r="HT32" i="76"/>
  <c r="HU32" i="76"/>
  <c r="HV32" i="76"/>
  <c r="HW32" i="76"/>
  <c r="HX32" i="76"/>
  <c r="HY32" i="76"/>
  <c r="HZ32" i="76"/>
  <c r="IA32" i="76"/>
  <c r="IB32" i="76"/>
  <c r="IC32" i="76"/>
  <c r="IG32" i="76"/>
  <c r="IH32" i="76"/>
  <c r="II32" i="76"/>
  <c r="IJ32" i="76"/>
  <c r="IK32" i="76"/>
  <c r="IL32" i="76"/>
  <c r="IM32" i="76"/>
  <c r="IN32" i="76"/>
  <c r="IO32" i="76"/>
  <c r="IP32" i="76"/>
  <c r="IQ32" i="76"/>
  <c r="IR32" i="76"/>
  <c r="IS32" i="76"/>
  <c r="IT32" i="76"/>
  <c r="IU32" i="76"/>
  <c r="IV32" i="76"/>
  <c r="IW32" i="76"/>
  <c r="IX32" i="76"/>
  <c r="IY32" i="76"/>
  <c r="IZ32" i="76"/>
  <c r="JA32" i="76"/>
  <c r="JB32" i="76"/>
  <c r="JC32" i="76"/>
  <c r="JD32" i="76"/>
  <c r="JE32" i="76"/>
  <c r="JF32" i="76"/>
  <c r="JG32" i="76"/>
  <c r="JH32" i="76"/>
  <c r="JI32" i="76"/>
  <c r="JJ32" i="76"/>
  <c r="JK32" i="76"/>
  <c r="JO32" i="76"/>
  <c r="JP32" i="76"/>
  <c r="JQ32" i="76"/>
  <c r="JR32" i="76"/>
  <c r="JS32" i="76"/>
  <c r="JT32" i="76"/>
  <c r="JU32" i="76"/>
  <c r="JV32" i="76"/>
  <c r="JW32" i="76"/>
  <c r="JX32" i="76"/>
  <c r="JY32" i="76"/>
  <c r="JZ32" i="76"/>
  <c r="KA32" i="76"/>
  <c r="KB32" i="76"/>
  <c r="KC32" i="76"/>
  <c r="KD32" i="76"/>
  <c r="KE32" i="76"/>
  <c r="KF32" i="76"/>
  <c r="KG32" i="76"/>
  <c r="KH32" i="76"/>
  <c r="KI32" i="76"/>
  <c r="KJ32" i="76"/>
  <c r="KK32" i="76"/>
  <c r="KL32" i="76"/>
  <c r="KM32" i="76"/>
  <c r="KN32" i="76"/>
  <c r="KO32" i="76"/>
  <c r="KP32" i="76"/>
  <c r="KQ32" i="76"/>
  <c r="KR32" i="76"/>
  <c r="KS32" i="76"/>
  <c r="KW32" i="76"/>
  <c r="KX32" i="76"/>
  <c r="KY32" i="76"/>
  <c r="KZ32" i="76"/>
  <c r="LA32" i="76"/>
  <c r="LB32" i="76"/>
  <c r="LC32" i="76"/>
  <c r="LD32" i="76"/>
  <c r="LE32" i="76"/>
  <c r="LF32" i="76"/>
  <c r="LG32" i="76"/>
  <c r="LH32" i="76"/>
  <c r="LI32" i="76"/>
  <c r="LJ32" i="76"/>
  <c r="LK32" i="76"/>
  <c r="LL32" i="76"/>
  <c r="LM32" i="76"/>
  <c r="LN32" i="76"/>
  <c r="LO32" i="76"/>
  <c r="LP32" i="76"/>
  <c r="LQ32" i="76"/>
  <c r="LR32" i="76"/>
  <c r="LS32" i="76"/>
  <c r="LT32" i="76"/>
  <c r="LU32" i="76"/>
  <c r="LV32" i="76"/>
  <c r="LW32" i="76"/>
  <c r="LX32" i="76"/>
  <c r="LY32" i="76"/>
  <c r="LZ32" i="76"/>
  <c r="MA32" i="76"/>
  <c r="ME32" i="76"/>
  <c r="MF32" i="76"/>
  <c r="MG32" i="76"/>
  <c r="MH32" i="76"/>
  <c r="MI32" i="76"/>
  <c r="MJ32" i="76"/>
  <c r="MK32" i="76"/>
  <c r="ML32" i="76"/>
  <c r="MM32" i="76"/>
  <c r="MN32" i="76"/>
  <c r="MO32" i="76"/>
  <c r="MP32" i="76"/>
  <c r="MQ32" i="76"/>
  <c r="MR32" i="76"/>
  <c r="MS32" i="76"/>
  <c r="MT32" i="76"/>
  <c r="MU32" i="76"/>
  <c r="MV32" i="76"/>
  <c r="MW32" i="76"/>
  <c r="MX32" i="76"/>
  <c r="MY32" i="76"/>
  <c r="MZ32" i="76"/>
  <c r="NA32" i="76"/>
  <c r="NB32" i="76"/>
  <c r="NC32" i="76"/>
  <c r="ND32" i="76"/>
  <c r="NE32" i="76"/>
  <c r="NF32" i="76"/>
  <c r="NG32" i="76"/>
  <c r="NH32" i="76"/>
  <c r="NI32" i="76"/>
  <c r="C33" i="76"/>
  <c r="D33" i="76"/>
  <c r="E33" i="76"/>
  <c r="F33" i="76"/>
  <c r="G33" i="76"/>
  <c r="H33" i="76"/>
  <c r="I33" i="76"/>
  <c r="J33" i="76"/>
  <c r="K33" i="76"/>
  <c r="L33" i="76"/>
  <c r="M33" i="76"/>
  <c r="N33" i="76"/>
  <c r="O33" i="76"/>
  <c r="P33" i="76"/>
  <c r="Q33" i="76"/>
  <c r="R33" i="76"/>
  <c r="S33" i="76"/>
  <c r="T33" i="76"/>
  <c r="U33" i="76"/>
  <c r="V33" i="76"/>
  <c r="W33" i="76"/>
  <c r="X33" i="76"/>
  <c r="Y33" i="76"/>
  <c r="Z33" i="76"/>
  <c r="AA33" i="76"/>
  <c r="AB33" i="76"/>
  <c r="AC33" i="76"/>
  <c r="AD33" i="76"/>
  <c r="AE33" i="76"/>
  <c r="AF33" i="76"/>
  <c r="AG33" i="76"/>
  <c r="AK33" i="76"/>
  <c r="AL33" i="76"/>
  <c r="AM33" i="76"/>
  <c r="AN33" i="76"/>
  <c r="AO33" i="76"/>
  <c r="AP33" i="76"/>
  <c r="AQ33" i="76"/>
  <c r="AR33" i="76"/>
  <c r="AS33" i="76"/>
  <c r="AT33" i="76"/>
  <c r="AU33" i="76"/>
  <c r="AV33" i="76"/>
  <c r="AW33" i="76"/>
  <c r="AX33" i="76"/>
  <c r="AY33" i="76"/>
  <c r="AZ33" i="76"/>
  <c r="BA33" i="76"/>
  <c r="BB33" i="76"/>
  <c r="BC33" i="76"/>
  <c r="BD33" i="76"/>
  <c r="BE33" i="76"/>
  <c r="BF33" i="76"/>
  <c r="BG33" i="76"/>
  <c r="BH33" i="76"/>
  <c r="BI33" i="76"/>
  <c r="BJ33" i="76"/>
  <c r="BK33" i="76"/>
  <c r="BL33" i="76"/>
  <c r="BM33" i="76"/>
  <c r="BN33" i="76"/>
  <c r="BO33" i="76"/>
  <c r="BS33" i="76"/>
  <c r="BT33" i="76"/>
  <c r="BU33" i="76"/>
  <c r="BV33" i="76"/>
  <c r="BW33" i="76"/>
  <c r="BX33" i="76"/>
  <c r="BY33" i="76"/>
  <c r="BZ33" i="76"/>
  <c r="CA33" i="76"/>
  <c r="CB33" i="76"/>
  <c r="CC33" i="76"/>
  <c r="CD33" i="76"/>
  <c r="CE33" i="76"/>
  <c r="CF33" i="76"/>
  <c r="CG33" i="76"/>
  <c r="CH33" i="76"/>
  <c r="CI33" i="76"/>
  <c r="CJ33" i="76"/>
  <c r="CK33" i="76"/>
  <c r="CL33" i="76"/>
  <c r="CM33" i="76"/>
  <c r="CN33" i="76"/>
  <c r="CO33" i="76"/>
  <c r="CP33" i="76"/>
  <c r="CQ33" i="76"/>
  <c r="CR33" i="76"/>
  <c r="CS33" i="76"/>
  <c r="CT33" i="76"/>
  <c r="CU33" i="76"/>
  <c r="CV33" i="76"/>
  <c r="CW33" i="76"/>
  <c r="DA33" i="76"/>
  <c r="DB33" i="76"/>
  <c r="DC33" i="76"/>
  <c r="DD33" i="76"/>
  <c r="DE33" i="76"/>
  <c r="DF33" i="76"/>
  <c r="DG33" i="76"/>
  <c r="DH33" i="76"/>
  <c r="DI33" i="76"/>
  <c r="DJ33" i="76"/>
  <c r="DK33" i="76"/>
  <c r="DL33" i="76"/>
  <c r="DM33" i="76"/>
  <c r="DN33" i="76"/>
  <c r="DO33" i="76"/>
  <c r="DP33" i="76"/>
  <c r="DQ33" i="76"/>
  <c r="DR33" i="76"/>
  <c r="DS33" i="76"/>
  <c r="DT33" i="76"/>
  <c r="DU33" i="76"/>
  <c r="DV33" i="76"/>
  <c r="DW33" i="76"/>
  <c r="DX33" i="76"/>
  <c r="DY33" i="76"/>
  <c r="DZ33" i="76"/>
  <c r="EA33" i="76"/>
  <c r="EB33" i="76"/>
  <c r="EC33" i="76"/>
  <c r="ED33" i="76"/>
  <c r="EE33" i="76"/>
  <c r="EI33" i="76"/>
  <c r="EJ33" i="76"/>
  <c r="EK33" i="76"/>
  <c r="EL33" i="76"/>
  <c r="EM33" i="76"/>
  <c r="EN33" i="76"/>
  <c r="EO33" i="76"/>
  <c r="EP33" i="76"/>
  <c r="EQ33" i="76"/>
  <c r="ER33" i="76"/>
  <c r="ES33" i="76"/>
  <c r="ET33" i="76"/>
  <c r="EU33" i="76"/>
  <c r="EV33" i="76"/>
  <c r="EW33" i="76"/>
  <c r="EX33" i="76"/>
  <c r="EY33" i="76"/>
  <c r="EZ33" i="76"/>
  <c r="FA33" i="76"/>
  <c r="FB33" i="76"/>
  <c r="FC33" i="76"/>
  <c r="FD33" i="76"/>
  <c r="FE33" i="76"/>
  <c r="FF33" i="76"/>
  <c r="FG33" i="76"/>
  <c r="FH33" i="76"/>
  <c r="FI33" i="76"/>
  <c r="FJ33" i="76"/>
  <c r="FK33" i="76"/>
  <c r="FL33" i="76"/>
  <c r="FM33" i="76"/>
  <c r="FQ33" i="76"/>
  <c r="FR33" i="76"/>
  <c r="FS33" i="76"/>
  <c r="FT33" i="76"/>
  <c r="FU33" i="76"/>
  <c r="FV33" i="76"/>
  <c r="FW33" i="76"/>
  <c r="FX33" i="76"/>
  <c r="FY33" i="76"/>
  <c r="FZ33" i="76"/>
  <c r="GA33" i="76"/>
  <c r="GB33" i="76"/>
  <c r="GC33" i="76"/>
  <c r="GD33" i="76"/>
  <c r="GE33" i="76"/>
  <c r="GF33" i="76"/>
  <c r="GG33" i="76"/>
  <c r="GH33" i="76"/>
  <c r="GI33" i="76"/>
  <c r="GJ33" i="76"/>
  <c r="GK33" i="76"/>
  <c r="GL33" i="76"/>
  <c r="GM33" i="76"/>
  <c r="GN33" i="76"/>
  <c r="GO33" i="76"/>
  <c r="GP33" i="76"/>
  <c r="GQ33" i="76"/>
  <c r="GR33" i="76"/>
  <c r="GS33" i="76"/>
  <c r="GT33" i="76"/>
  <c r="GU33" i="76"/>
  <c r="GY33" i="76"/>
  <c r="GZ33" i="76"/>
  <c r="HA33" i="76"/>
  <c r="HB33" i="76"/>
  <c r="HC33" i="76"/>
  <c r="HD33" i="76"/>
  <c r="HE33" i="76"/>
  <c r="HF33" i="76"/>
  <c r="HG33" i="76"/>
  <c r="HH33" i="76"/>
  <c r="HI33" i="76"/>
  <c r="HJ33" i="76"/>
  <c r="HK33" i="76"/>
  <c r="HL33" i="76"/>
  <c r="HM33" i="76"/>
  <c r="HN33" i="76"/>
  <c r="HO33" i="76"/>
  <c r="HP33" i="76"/>
  <c r="HQ33" i="76"/>
  <c r="HR33" i="76"/>
  <c r="HS33" i="76"/>
  <c r="HT33" i="76"/>
  <c r="HU33" i="76"/>
  <c r="HV33" i="76"/>
  <c r="HW33" i="76"/>
  <c r="HX33" i="76"/>
  <c r="HY33" i="76"/>
  <c r="HZ33" i="76"/>
  <c r="IA33" i="76"/>
  <c r="IB33" i="76"/>
  <c r="IC33" i="76"/>
  <c r="IG33" i="76"/>
  <c r="IH33" i="76"/>
  <c r="II33" i="76"/>
  <c r="IJ33" i="76"/>
  <c r="IK33" i="76"/>
  <c r="IL33" i="76"/>
  <c r="IM33" i="76"/>
  <c r="IN33" i="76"/>
  <c r="IO33" i="76"/>
  <c r="IP33" i="76"/>
  <c r="IQ33" i="76"/>
  <c r="IR33" i="76"/>
  <c r="IS33" i="76"/>
  <c r="IT33" i="76"/>
  <c r="IU33" i="76"/>
  <c r="IV33" i="76"/>
  <c r="IW33" i="76"/>
  <c r="IX33" i="76"/>
  <c r="IY33" i="76"/>
  <c r="IZ33" i="76"/>
  <c r="JA33" i="76"/>
  <c r="JB33" i="76"/>
  <c r="JC33" i="76"/>
  <c r="JD33" i="76"/>
  <c r="JE33" i="76"/>
  <c r="JF33" i="76"/>
  <c r="JG33" i="76"/>
  <c r="JH33" i="76"/>
  <c r="JI33" i="76"/>
  <c r="JJ33" i="76"/>
  <c r="JK33" i="76"/>
  <c r="JO33" i="76"/>
  <c r="JP33" i="76"/>
  <c r="JQ33" i="76"/>
  <c r="JR33" i="76"/>
  <c r="JS33" i="76"/>
  <c r="JT33" i="76"/>
  <c r="JU33" i="76"/>
  <c r="JV33" i="76"/>
  <c r="JW33" i="76"/>
  <c r="JX33" i="76"/>
  <c r="JY33" i="76"/>
  <c r="JZ33" i="76"/>
  <c r="KA33" i="76"/>
  <c r="KB33" i="76"/>
  <c r="KC33" i="76"/>
  <c r="KD33" i="76"/>
  <c r="KE33" i="76"/>
  <c r="KF33" i="76"/>
  <c r="KG33" i="76"/>
  <c r="KH33" i="76"/>
  <c r="KI33" i="76"/>
  <c r="KJ33" i="76"/>
  <c r="KK33" i="76"/>
  <c r="KL33" i="76"/>
  <c r="KM33" i="76"/>
  <c r="KN33" i="76"/>
  <c r="KO33" i="76"/>
  <c r="KP33" i="76"/>
  <c r="KQ33" i="76"/>
  <c r="KR33" i="76"/>
  <c r="KS33" i="76"/>
  <c r="KW33" i="76"/>
  <c r="KX33" i="76"/>
  <c r="KY33" i="76"/>
  <c r="KZ33" i="76"/>
  <c r="LA33" i="76"/>
  <c r="LB33" i="76"/>
  <c r="LC33" i="76"/>
  <c r="LD33" i="76"/>
  <c r="LE33" i="76"/>
  <c r="LF33" i="76"/>
  <c r="LG33" i="76"/>
  <c r="LH33" i="76"/>
  <c r="LI33" i="76"/>
  <c r="LJ33" i="76"/>
  <c r="LK33" i="76"/>
  <c r="LL33" i="76"/>
  <c r="LM33" i="76"/>
  <c r="LN33" i="76"/>
  <c r="LO33" i="76"/>
  <c r="LP33" i="76"/>
  <c r="LQ33" i="76"/>
  <c r="LR33" i="76"/>
  <c r="LS33" i="76"/>
  <c r="LT33" i="76"/>
  <c r="LU33" i="76"/>
  <c r="LV33" i="76"/>
  <c r="LW33" i="76"/>
  <c r="LX33" i="76"/>
  <c r="LY33" i="76"/>
  <c r="LZ33" i="76"/>
  <c r="MA33" i="76"/>
  <c r="ME33" i="76"/>
  <c r="MF33" i="76"/>
  <c r="MG33" i="76"/>
  <c r="MH33" i="76"/>
  <c r="MI33" i="76"/>
  <c r="MJ33" i="76"/>
  <c r="MK33" i="76"/>
  <c r="ML33" i="76"/>
  <c r="MM33" i="76"/>
  <c r="MN33" i="76"/>
  <c r="MO33" i="76"/>
  <c r="MP33" i="76"/>
  <c r="MQ33" i="76"/>
  <c r="MR33" i="76"/>
  <c r="MS33" i="76"/>
  <c r="MT33" i="76"/>
  <c r="MU33" i="76"/>
  <c r="MV33" i="76"/>
  <c r="MW33" i="76"/>
  <c r="MX33" i="76"/>
  <c r="MY33" i="76"/>
  <c r="MZ33" i="76"/>
  <c r="NA33" i="76"/>
  <c r="NB33" i="76"/>
  <c r="NC33" i="76"/>
  <c r="ND33" i="76"/>
  <c r="NE33" i="76"/>
  <c r="NF33" i="76"/>
  <c r="NG33" i="76"/>
  <c r="NH33" i="76"/>
  <c r="NI33" i="76"/>
  <c r="C34" i="76"/>
  <c r="D34" i="76"/>
  <c r="E34" i="76"/>
  <c r="F34" i="76"/>
  <c r="G34" i="76"/>
  <c r="H34" i="76"/>
  <c r="I34" i="76"/>
  <c r="J34" i="76"/>
  <c r="K34" i="76"/>
  <c r="L34" i="76"/>
  <c r="M34" i="76"/>
  <c r="N34" i="76"/>
  <c r="O34" i="76"/>
  <c r="P34" i="76"/>
  <c r="Q34" i="76"/>
  <c r="R34" i="76"/>
  <c r="S34" i="76"/>
  <c r="T34" i="76"/>
  <c r="U34" i="76"/>
  <c r="V34" i="76"/>
  <c r="W34" i="76"/>
  <c r="X34" i="76"/>
  <c r="Y34" i="76"/>
  <c r="Z34" i="76"/>
  <c r="AA34" i="76"/>
  <c r="AB34" i="76"/>
  <c r="AC34" i="76"/>
  <c r="AD34" i="76"/>
  <c r="AE34" i="76"/>
  <c r="AF34" i="76"/>
  <c r="AG34" i="76"/>
  <c r="AK34" i="76"/>
  <c r="AL34" i="76"/>
  <c r="AM34" i="76"/>
  <c r="AN34" i="76"/>
  <c r="AO34" i="76"/>
  <c r="AP34" i="76"/>
  <c r="AQ34" i="76"/>
  <c r="AR34" i="76"/>
  <c r="AS34" i="76"/>
  <c r="AT34" i="76"/>
  <c r="AU34" i="76"/>
  <c r="AV34" i="76"/>
  <c r="AW34" i="76"/>
  <c r="AX34" i="76"/>
  <c r="AY34" i="76"/>
  <c r="AZ34" i="76"/>
  <c r="BA34" i="76"/>
  <c r="BB34" i="76"/>
  <c r="BC34" i="76"/>
  <c r="BD34" i="76"/>
  <c r="BE34" i="76"/>
  <c r="BF34" i="76"/>
  <c r="BG34" i="76"/>
  <c r="BH34" i="76"/>
  <c r="BI34" i="76"/>
  <c r="BJ34" i="76"/>
  <c r="BK34" i="76"/>
  <c r="BL34" i="76"/>
  <c r="BM34" i="76"/>
  <c r="BN34" i="76"/>
  <c r="BO34" i="76"/>
  <c r="BS34" i="76"/>
  <c r="BT34" i="76"/>
  <c r="BU34" i="76"/>
  <c r="BV34" i="76"/>
  <c r="BW34" i="76"/>
  <c r="BX34" i="76"/>
  <c r="BY34" i="76"/>
  <c r="BZ34" i="76"/>
  <c r="CA34" i="76"/>
  <c r="CB34" i="76"/>
  <c r="CC34" i="76"/>
  <c r="CD34" i="76"/>
  <c r="CE34" i="76"/>
  <c r="CF34" i="76"/>
  <c r="CG34" i="76"/>
  <c r="CH34" i="76"/>
  <c r="CI34" i="76"/>
  <c r="CJ34" i="76"/>
  <c r="CK34" i="76"/>
  <c r="CL34" i="76"/>
  <c r="CM34" i="76"/>
  <c r="CN34" i="76"/>
  <c r="CO34" i="76"/>
  <c r="CP34" i="76"/>
  <c r="CQ34" i="76"/>
  <c r="CR34" i="76"/>
  <c r="CS34" i="76"/>
  <c r="CT34" i="76"/>
  <c r="CU34" i="76"/>
  <c r="CV34" i="76"/>
  <c r="CW34" i="76"/>
  <c r="DA34" i="76"/>
  <c r="DB34" i="76"/>
  <c r="DC34" i="76"/>
  <c r="DD34" i="76"/>
  <c r="DE34" i="76"/>
  <c r="DF34" i="76"/>
  <c r="DG34" i="76"/>
  <c r="DH34" i="76"/>
  <c r="DI34" i="76"/>
  <c r="DJ34" i="76"/>
  <c r="DK34" i="76"/>
  <c r="DL34" i="76"/>
  <c r="DM34" i="76"/>
  <c r="DN34" i="76"/>
  <c r="DO34" i="76"/>
  <c r="DP34" i="76"/>
  <c r="DQ34" i="76"/>
  <c r="DR34" i="76"/>
  <c r="DS34" i="76"/>
  <c r="DT34" i="76"/>
  <c r="DU34" i="76"/>
  <c r="DV34" i="76"/>
  <c r="DW34" i="76"/>
  <c r="DX34" i="76"/>
  <c r="DY34" i="76"/>
  <c r="DZ34" i="76"/>
  <c r="EA34" i="76"/>
  <c r="EB34" i="76"/>
  <c r="EC34" i="76"/>
  <c r="ED34" i="76"/>
  <c r="EE34" i="76"/>
  <c r="EI34" i="76"/>
  <c r="EJ34" i="76"/>
  <c r="EK34" i="76"/>
  <c r="EL34" i="76"/>
  <c r="EM34" i="76"/>
  <c r="EN34" i="76"/>
  <c r="EO34" i="76"/>
  <c r="EP34" i="76"/>
  <c r="EQ34" i="76"/>
  <c r="ER34" i="76"/>
  <c r="ES34" i="76"/>
  <c r="ET34" i="76"/>
  <c r="EU34" i="76"/>
  <c r="EV34" i="76"/>
  <c r="EW34" i="76"/>
  <c r="EX34" i="76"/>
  <c r="EY34" i="76"/>
  <c r="EZ34" i="76"/>
  <c r="FA34" i="76"/>
  <c r="FB34" i="76"/>
  <c r="FC34" i="76"/>
  <c r="FD34" i="76"/>
  <c r="FE34" i="76"/>
  <c r="FF34" i="76"/>
  <c r="FG34" i="76"/>
  <c r="FH34" i="76"/>
  <c r="FI34" i="76"/>
  <c r="FJ34" i="76"/>
  <c r="FK34" i="76"/>
  <c r="FL34" i="76"/>
  <c r="FM34" i="76"/>
  <c r="FQ34" i="76"/>
  <c r="FR34" i="76"/>
  <c r="FS34" i="76"/>
  <c r="FT34" i="76"/>
  <c r="FU34" i="76"/>
  <c r="FV34" i="76"/>
  <c r="FW34" i="76"/>
  <c r="FX34" i="76"/>
  <c r="FY34" i="76"/>
  <c r="FZ34" i="76"/>
  <c r="GA34" i="76"/>
  <c r="GB34" i="76"/>
  <c r="GC34" i="76"/>
  <c r="GD34" i="76"/>
  <c r="GE34" i="76"/>
  <c r="GF34" i="76"/>
  <c r="GG34" i="76"/>
  <c r="GH34" i="76"/>
  <c r="GI34" i="76"/>
  <c r="GJ34" i="76"/>
  <c r="GK34" i="76"/>
  <c r="GL34" i="76"/>
  <c r="GM34" i="76"/>
  <c r="GN34" i="76"/>
  <c r="GO34" i="76"/>
  <c r="GP34" i="76"/>
  <c r="GQ34" i="76"/>
  <c r="GR34" i="76"/>
  <c r="GS34" i="76"/>
  <c r="GT34" i="76"/>
  <c r="GU34" i="76"/>
  <c r="GY34" i="76"/>
  <c r="GZ34" i="76"/>
  <c r="HA34" i="76"/>
  <c r="HB34" i="76"/>
  <c r="HC34" i="76"/>
  <c r="HD34" i="76"/>
  <c r="HE34" i="76"/>
  <c r="HF34" i="76"/>
  <c r="HG34" i="76"/>
  <c r="HH34" i="76"/>
  <c r="HI34" i="76"/>
  <c r="HJ34" i="76"/>
  <c r="HK34" i="76"/>
  <c r="HL34" i="76"/>
  <c r="HM34" i="76"/>
  <c r="HN34" i="76"/>
  <c r="HO34" i="76"/>
  <c r="HP34" i="76"/>
  <c r="HQ34" i="76"/>
  <c r="HR34" i="76"/>
  <c r="HS34" i="76"/>
  <c r="HT34" i="76"/>
  <c r="HU34" i="76"/>
  <c r="HV34" i="76"/>
  <c r="HW34" i="76"/>
  <c r="HX34" i="76"/>
  <c r="HY34" i="76"/>
  <c r="HZ34" i="76"/>
  <c r="IA34" i="76"/>
  <c r="IB34" i="76"/>
  <c r="IC34" i="76"/>
  <c r="IG34" i="76"/>
  <c r="IH34" i="76"/>
  <c r="II34" i="76"/>
  <c r="IJ34" i="76"/>
  <c r="IK34" i="76"/>
  <c r="IL34" i="76"/>
  <c r="IM34" i="76"/>
  <c r="IN34" i="76"/>
  <c r="IO34" i="76"/>
  <c r="IP34" i="76"/>
  <c r="IQ34" i="76"/>
  <c r="IR34" i="76"/>
  <c r="IS34" i="76"/>
  <c r="IT34" i="76"/>
  <c r="IU34" i="76"/>
  <c r="IV34" i="76"/>
  <c r="IW34" i="76"/>
  <c r="IX34" i="76"/>
  <c r="IY34" i="76"/>
  <c r="IZ34" i="76"/>
  <c r="JA34" i="76"/>
  <c r="JB34" i="76"/>
  <c r="JC34" i="76"/>
  <c r="JD34" i="76"/>
  <c r="JE34" i="76"/>
  <c r="JF34" i="76"/>
  <c r="JG34" i="76"/>
  <c r="JH34" i="76"/>
  <c r="JI34" i="76"/>
  <c r="JJ34" i="76"/>
  <c r="JK34" i="76"/>
  <c r="JO34" i="76"/>
  <c r="JP34" i="76"/>
  <c r="JQ34" i="76"/>
  <c r="JR34" i="76"/>
  <c r="JS34" i="76"/>
  <c r="JT34" i="76"/>
  <c r="JU34" i="76"/>
  <c r="JV34" i="76"/>
  <c r="JW34" i="76"/>
  <c r="JX34" i="76"/>
  <c r="JY34" i="76"/>
  <c r="JZ34" i="76"/>
  <c r="KA34" i="76"/>
  <c r="KB34" i="76"/>
  <c r="KC34" i="76"/>
  <c r="KD34" i="76"/>
  <c r="KE34" i="76"/>
  <c r="KF34" i="76"/>
  <c r="KG34" i="76"/>
  <c r="KH34" i="76"/>
  <c r="KI34" i="76"/>
  <c r="KJ34" i="76"/>
  <c r="KK34" i="76"/>
  <c r="KL34" i="76"/>
  <c r="KM34" i="76"/>
  <c r="KN34" i="76"/>
  <c r="KO34" i="76"/>
  <c r="KP34" i="76"/>
  <c r="KQ34" i="76"/>
  <c r="KR34" i="76"/>
  <c r="KS34" i="76"/>
  <c r="KW34" i="76"/>
  <c r="KX34" i="76"/>
  <c r="KY34" i="76"/>
  <c r="KZ34" i="76"/>
  <c r="LA34" i="76"/>
  <c r="LB34" i="76"/>
  <c r="LC34" i="76"/>
  <c r="LD34" i="76"/>
  <c r="LE34" i="76"/>
  <c r="LF34" i="76"/>
  <c r="LG34" i="76"/>
  <c r="LH34" i="76"/>
  <c r="LI34" i="76"/>
  <c r="LJ34" i="76"/>
  <c r="LK34" i="76"/>
  <c r="LL34" i="76"/>
  <c r="LM34" i="76"/>
  <c r="LN34" i="76"/>
  <c r="LO34" i="76"/>
  <c r="LP34" i="76"/>
  <c r="LQ34" i="76"/>
  <c r="LR34" i="76"/>
  <c r="LS34" i="76"/>
  <c r="LT34" i="76"/>
  <c r="LU34" i="76"/>
  <c r="LV34" i="76"/>
  <c r="LW34" i="76"/>
  <c r="LX34" i="76"/>
  <c r="LY34" i="76"/>
  <c r="LZ34" i="76"/>
  <c r="MA34" i="76"/>
  <c r="ME34" i="76"/>
  <c r="MF34" i="76"/>
  <c r="MG34" i="76"/>
  <c r="MH34" i="76"/>
  <c r="MI34" i="76"/>
  <c r="MJ34" i="76"/>
  <c r="MK34" i="76"/>
  <c r="ML34" i="76"/>
  <c r="MM34" i="76"/>
  <c r="MN34" i="76"/>
  <c r="MO34" i="76"/>
  <c r="MP34" i="76"/>
  <c r="MQ34" i="76"/>
  <c r="MR34" i="76"/>
  <c r="MS34" i="76"/>
  <c r="MT34" i="76"/>
  <c r="MU34" i="76"/>
  <c r="MV34" i="76"/>
  <c r="MW34" i="76"/>
  <c r="MX34" i="76"/>
  <c r="MY34" i="76"/>
  <c r="MZ34" i="76"/>
  <c r="NA34" i="76"/>
  <c r="NB34" i="76"/>
  <c r="NC34" i="76"/>
  <c r="ND34" i="76"/>
  <c r="NE34" i="76"/>
  <c r="NF34" i="76"/>
  <c r="NG34" i="76"/>
  <c r="NH34" i="76"/>
  <c r="NI34" i="76"/>
  <c r="C35" i="76"/>
  <c r="D35" i="76"/>
  <c r="E35" i="76"/>
  <c r="F35" i="76"/>
  <c r="G35" i="76"/>
  <c r="H35" i="76"/>
  <c r="I35" i="76"/>
  <c r="J35" i="76"/>
  <c r="K35" i="76"/>
  <c r="L35" i="76"/>
  <c r="M35" i="76"/>
  <c r="N35" i="76"/>
  <c r="O35" i="76"/>
  <c r="P35" i="76"/>
  <c r="Q35" i="76"/>
  <c r="R35" i="76"/>
  <c r="S35" i="76"/>
  <c r="T35" i="76"/>
  <c r="U35" i="76"/>
  <c r="V35" i="76"/>
  <c r="W35" i="76"/>
  <c r="X35" i="76"/>
  <c r="Y35" i="76"/>
  <c r="Z35" i="76"/>
  <c r="AA35" i="76"/>
  <c r="AB35" i="76"/>
  <c r="AC35" i="76"/>
  <c r="AD35" i="76"/>
  <c r="AE35" i="76"/>
  <c r="AF35" i="76"/>
  <c r="AG35" i="76"/>
  <c r="AK35" i="76"/>
  <c r="AL35" i="76"/>
  <c r="AM35" i="76"/>
  <c r="AN35" i="76"/>
  <c r="AO35" i="76"/>
  <c r="AP35" i="76"/>
  <c r="AQ35" i="76"/>
  <c r="AR35" i="76"/>
  <c r="AS35" i="76"/>
  <c r="AT35" i="76"/>
  <c r="AU35" i="76"/>
  <c r="AV35" i="76"/>
  <c r="AW35" i="76"/>
  <c r="AX35" i="76"/>
  <c r="AY35" i="76"/>
  <c r="AZ35" i="76"/>
  <c r="BA35" i="76"/>
  <c r="BB35" i="76"/>
  <c r="BC35" i="76"/>
  <c r="BD35" i="76"/>
  <c r="BE35" i="76"/>
  <c r="BF35" i="76"/>
  <c r="BG35" i="76"/>
  <c r="BH35" i="76"/>
  <c r="BI35" i="76"/>
  <c r="BJ35" i="76"/>
  <c r="BK35" i="76"/>
  <c r="BL35" i="76"/>
  <c r="BM35" i="76"/>
  <c r="BN35" i="76"/>
  <c r="BO35" i="76"/>
  <c r="BS35" i="76"/>
  <c r="BT35" i="76"/>
  <c r="BU35" i="76"/>
  <c r="BV35" i="76"/>
  <c r="BW35" i="76"/>
  <c r="BX35" i="76"/>
  <c r="BY35" i="76"/>
  <c r="BZ35" i="76"/>
  <c r="CA35" i="76"/>
  <c r="CB35" i="76"/>
  <c r="CC35" i="76"/>
  <c r="CD35" i="76"/>
  <c r="CE35" i="76"/>
  <c r="CF35" i="76"/>
  <c r="CG35" i="76"/>
  <c r="CH35" i="76"/>
  <c r="CI35" i="76"/>
  <c r="CJ35" i="76"/>
  <c r="CK35" i="76"/>
  <c r="CL35" i="76"/>
  <c r="CM35" i="76"/>
  <c r="CN35" i="76"/>
  <c r="CO35" i="76"/>
  <c r="CP35" i="76"/>
  <c r="CQ35" i="76"/>
  <c r="CR35" i="76"/>
  <c r="CS35" i="76"/>
  <c r="CT35" i="76"/>
  <c r="CU35" i="76"/>
  <c r="CV35" i="76"/>
  <c r="CW35" i="76"/>
  <c r="DA35" i="76"/>
  <c r="DB35" i="76"/>
  <c r="DC35" i="76"/>
  <c r="DD35" i="76"/>
  <c r="DE35" i="76"/>
  <c r="DF35" i="76"/>
  <c r="DG35" i="76"/>
  <c r="DH35" i="76"/>
  <c r="DI35" i="76"/>
  <c r="DJ35" i="76"/>
  <c r="DK35" i="76"/>
  <c r="DL35" i="76"/>
  <c r="DM35" i="76"/>
  <c r="DN35" i="76"/>
  <c r="DO35" i="76"/>
  <c r="DP35" i="76"/>
  <c r="DQ35" i="76"/>
  <c r="DR35" i="76"/>
  <c r="DS35" i="76"/>
  <c r="DT35" i="76"/>
  <c r="DU35" i="76"/>
  <c r="DV35" i="76"/>
  <c r="DW35" i="76"/>
  <c r="DX35" i="76"/>
  <c r="DY35" i="76"/>
  <c r="DZ35" i="76"/>
  <c r="EA35" i="76"/>
  <c r="EB35" i="76"/>
  <c r="EC35" i="76"/>
  <c r="ED35" i="76"/>
  <c r="EE35" i="76"/>
  <c r="EI35" i="76"/>
  <c r="EJ35" i="76"/>
  <c r="EK35" i="76"/>
  <c r="EL35" i="76"/>
  <c r="EM35" i="76"/>
  <c r="EN35" i="76"/>
  <c r="EO35" i="76"/>
  <c r="EP35" i="76"/>
  <c r="EQ35" i="76"/>
  <c r="ER35" i="76"/>
  <c r="ES35" i="76"/>
  <c r="ET35" i="76"/>
  <c r="EU35" i="76"/>
  <c r="EV35" i="76"/>
  <c r="EW35" i="76"/>
  <c r="EX35" i="76"/>
  <c r="EY35" i="76"/>
  <c r="EZ35" i="76"/>
  <c r="FA35" i="76"/>
  <c r="FB35" i="76"/>
  <c r="FC35" i="76"/>
  <c r="FD35" i="76"/>
  <c r="FE35" i="76"/>
  <c r="FF35" i="76"/>
  <c r="FG35" i="76"/>
  <c r="FH35" i="76"/>
  <c r="FI35" i="76"/>
  <c r="FJ35" i="76"/>
  <c r="FK35" i="76"/>
  <c r="FL35" i="76"/>
  <c r="FM35" i="76"/>
  <c r="FQ35" i="76"/>
  <c r="FR35" i="76"/>
  <c r="FS35" i="76"/>
  <c r="FT35" i="76"/>
  <c r="FU35" i="76"/>
  <c r="FV35" i="76"/>
  <c r="FW35" i="76"/>
  <c r="FX35" i="76"/>
  <c r="FY35" i="76"/>
  <c r="FZ35" i="76"/>
  <c r="GA35" i="76"/>
  <c r="GB35" i="76"/>
  <c r="GC35" i="76"/>
  <c r="GD35" i="76"/>
  <c r="GE35" i="76"/>
  <c r="GF35" i="76"/>
  <c r="GG35" i="76"/>
  <c r="GH35" i="76"/>
  <c r="GI35" i="76"/>
  <c r="GJ35" i="76"/>
  <c r="GK35" i="76"/>
  <c r="GL35" i="76"/>
  <c r="GM35" i="76"/>
  <c r="GN35" i="76"/>
  <c r="GO35" i="76"/>
  <c r="GP35" i="76"/>
  <c r="GQ35" i="76"/>
  <c r="GR35" i="76"/>
  <c r="GS35" i="76"/>
  <c r="GT35" i="76"/>
  <c r="GU35" i="76"/>
  <c r="GY35" i="76"/>
  <c r="GZ35" i="76"/>
  <c r="HA35" i="76"/>
  <c r="HB35" i="76"/>
  <c r="HC35" i="76"/>
  <c r="HD35" i="76"/>
  <c r="HE35" i="76"/>
  <c r="HF35" i="76"/>
  <c r="HG35" i="76"/>
  <c r="HH35" i="76"/>
  <c r="HI35" i="76"/>
  <c r="HJ35" i="76"/>
  <c r="HK35" i="76"/>
  <c r="HL35" i="76"/>
  <c r="HM35" i="76"/>
  <c r="HN35" i="76"/>
  <c r="HO35" i="76"/>
  <c r="HP35" i="76"/>
  <c r="HQ35" i="76"/>
  <c r="HR35" i="76"/>
  <c r="HS35" i="76"/>
  <c r="HT35" i="76"/>
  <c r="HU35" i="76"/>
  <c r="HV35" i="76"/>
  <c r="HW35" i="76"/>
  <c r="HX35" i="76"/>
  <c r="HY35" i="76"/>
  <c r="HZ35" i="76"/>
  <c r="IA35" i="76"/>
  <c r="IB35" i="76"/>
  <c r="IC35" i="76"/>
  <c r="IG35" i="76"/>
  <c r="IH35" i="76"/>
  <c r="II35" i="76"/>
  <c r="IJ35" i="76"/>
  <c r="IK35" i="76"/>
  <c r="IL35" i="76"/>
  <c r="IM35" i="76"/>
  <c r="IN35" i="76"/>
  <c r="IO35" i="76"/>
  <c r="IP35" i="76"/>
  <c r="IQ35" i="76"/>
  <c r="IR35" i="76"/>
  <c r="IS35" i="76"/>
  <c r="IT35" i="76"/>
  <c r="IU35" i="76"/>
  <c r="IV35" i="76"/>
  <c r="IW35" i="76"/>
  <c r="IX35" i="76"/>
  <c r="IY35" i="76"/>
  <c r="IZ35" i="76"/>
  <c r="JA35" i="76"/>
  <c r="JB35" i="76"/>
  <c r="JC35" i="76"/>
  <c r="JD35" i="76"/>
  <c r="JE35" i="76"/>
  <c r="JF35" i="76"/>
  <c r="JG35" i="76"/>
  <c r="JH35" i="76"/>
  <c r="JI35" i="76"/>
  <c r="JJ35" i="76"/>
  <c r="JK35" i="76"/>
  <c r="JO35" i="76"/>
  <c r="JP35" i="76"/>
  <c r="JQ35" i="76"/>
  <c r="JR35" i="76"/>
  <c r="JS35" i="76"/>
  <c r="JT35" i="76"/>
  <c r="JU35" i="76"/>
  <c r="JV35" i="76"/>
  <c r="JW35" i="76"/>
  <c r="JX35" i="76"/>
  <c r="JY35" i="76"/>
  <c r="JZ35" i="76"/>
  <c r="KA35" i="76"/>
  <c r="KB35" i="76"/>
  <c r="KC35" i="76"/>
  <c r="KD35" i="76"/>
  <c r="KE35" i="76"/>
  <c r="KF35" i="76"/>
  <c r="KG35" i="76"/>
  <c r="KH35" i="76"/>
  <c r="KI35" i="76"/>
  <c r="KJ35" i="76"/>
  <c r="KK35" i="76"/>
  <c r="KL35" i="76"/>
  <c r="KM35" i="76"/>
  <c r="KN35" i="76"/>
  <c r="KO35" i="76"/>
  <c r="KP35" i="76"/>
  <c r="KQ35" i="76"/>
  <c r="KR35" i="76"/>
  <c r="KS35" i="76"/>
  <c r="KW35" i="76"/>
  <c r="KX35" i="76"/>
  <c r="KY35" i="76"/>
  <c r="KZ35" i="76"/>
  <c r="LA35" i="76"/>
  <c r="LB35" i="76"/>
  <c r="LC35" i="76"/>
  <c r="LD35" i="76"/>
  <c r="LE35" i="76"/>
  <c r="LF35" i="76"/>
  <c r="LG35" i="76"/>
  <c r="LH35" i="76"/>
  <c r="LI35" i="76"/>
  <c r="LJ35" i="76"/>
  <c r="LK35" i="76"/>
  <c r="LL35" i="76"/>
  <c r="LM35" i="76"/>
  <c r="LN35" i="76"/>
  <c r="LO35" i="76"/>
  <c r="LP35" i="76"/>
  <c r="LQ35" i="76"/>
  <c r="LR35" i="76"/>
  <c r="LS35" i="76"/>
  <c r="LT35" i="76"/>
  <c r="LU35" i="76"/>
  <c r="LV35" i="76"/>
  <c r="LW35" i="76"/>
  <c r="LX35" i="76"/>
  <c r="LY35" i="76"/>
  <c r="LZ35" i="76"/>
  <c r="MA35" i="76"/>
  <c r="ME35" i="76"/>
  <c r="MF35" i="76"/>
  <c r="MG35" i="76"/>
  <c r="MH35" i="76"/>
  <c r="MI35" i="76"/>
  <c r="MJ35" i="76"/>
  <c r="MK35" i="76"/>
  <c r="ML35" i="76"/>
  <c r="MM35" i="76"/>
  <c r="MN35" i="76"/>
  <c r="MO35" i="76"/>
  <c r="MP35" i="76"/>
  <c r="MQ35" i="76"/>
  <c r="MR35" i="76"/>
  <c r="MS35" i="76"/>
  <c r="MT35" i="76"/>
  <c r="MU35" i="76"/>
  <c r="MV35" i="76"/>
  <c r="MW35" i="76"/>
  <c r="MX35" i="76"/>
  <c r="MY35" i="76"/>
  <c r="MZ35" i="76"/>
  <c r="NA35" i="76"/>
  <c r="NB35" i="76"/>
  <c r="NC35" i="76"/>
  <c r="ND35" i="76"/>
  <c r="NE35" i="76"/>
  <c r="NF35" i="76"/>
  <c r="NG35" i="76"/>
  <c r="NH35" i="76"/>
  <c r="NI35" i="76"/>
  <c r="C36" i="76"/>
  <c r="D36" i="76"/>
  <c r="E36" i="76"/>
  <c r="F36" i="76"/>
  <c r="G36" i="76"/>
  <c r="H36" i="76"/>
  <c r="I36" i="76"/>
  <c r="J36" i="76"/>
  <c r="K36" i="76"/>
  <c r="L36" i="76"/>
  <c r="M36" i="76"/>
  <c r="N36" i="76"/>
  <c r="O36" i="76"/>
  <c r="P36" i="76"/>
  <c r="Q36" i="76"/>
  <c r="R36" i="76"/>
  <c r="S36" i="76"/>
  <c r="T36" i="76"/>
  <c r="U36" i="76"/>
  <c r="V36" i="76"/>
  <c r="W36" i="76"/>
  <c r="X36" i="76"/>
  <c r="Y36" i="76"/>
  <c r="Z36" i="76"/>
  <c r="AA36" i="76"/>
  <c r="AB36" i="76"/>
  <c r="AC36" i="76"/>
  <c r="AD36" i="76"/>
  <c r="AE36" i="76"/>
  <c r="AF36" i="76"/>
  <c r="AG36" i="76"/>
  <c r="AK36" i="76"/>
  <c r="AL36" i="76"/>
  <c r="AM36" i="76"/>
  <c r="AN36" i="76"/>
  <c r="AO36" i="76"/>
  <c r="AP36" i="76"/>
  <c r="AQ36" i="76"/>
  <c r="AR36" i="76"/>
  <c r="AS36" i="76"/>
  <c r="AT36" i="76"/>
  <c r="AU36" i="76"/>
  <c r="AV36" i="76"/>
  <c r="AW36" i="76"/>
  <c r="AX36" i="76"/>
  <c r="AY36" i="76"/>
  <c r="AZ36" i="76"/>
  <c r="BA36" i="76"/>
  <c r="BB36" i="76"/>
  <c r="BC36" i="76"/>
  <c r="BD36" i="76"/>
  <c r="BE36" i="76"/>
  <c r="BF36" i="76"/>
  <c r="BG36" i="76"/>
  <c r="BH36" i="76"/>
  <c r="BI36" i="76"/>
  <c r="BJ36" i="76"/>
  <c r="BK36" i="76"/>
  <c r="BL36" i="76"/>
  <c r="BM36" i="76"/>
  <c r="BN36" i="76"/>
  <c r="BO36" i="76"/>
  <c r="BS36" i="76"/>
  <c r="BT36" i="76"/>
  <c r="BU36" i="76"/>
  <c r="BV36" i="76"/>
  <c r="BW36" i="76"/>
  <c r="BX36" i="76"/>
  <c r="BY36" i="76"/>
  <c r="BZ36" i="76"/>
  <c r="CA36" i="76"/>
  <c r="CB36" i="76"/>
  <c r="CC36" i="76"/>
  <c r="CD36" i="76"/>
  <c r="CE36" i="76"/>
  <c r="CF36" i="76"/>
  <c r="CG36" i="76"/>
  <c r="CH36" i="76"/>
  <c r="CI36" i="76"/>
  <c r="CJ36" i="76"/>
  <c r="CK36" i="76"/>
  <c r="CL36" i="76"/>
  <c r="CM36" i="76"/>
  <c r="CN36" i="76"/>
  <c r="CO36" i="76"/>
  <c r="CP36" i="76"/>
  <c r="CQ36" i="76"/>
  <c r="CR36" i="76"/>
  <c r="CS36" i="76"/>
  <c r="CT36" i="76"/>
  <c r="CU36" i="76"/>
  <c r="CV36" i="76"/>
  <c r="CW36" i="76"/>
  <c r="DA36" i="76"/>
  <c r="DB36" i="76"/>
  <c r="DC36" i="76"/>
  <c r="DD36" i="76"/>
  <c r="DE36" i="76"/>
  <c r="DF36" i="76"/>
  <c r="DG36" i="76"/>
  <c r="DH36" i="76"/>
  <c r="DI36" i="76"/>
  <c r="DJ36" i="76"/>
  <c r="DK36" i="76"/>
  <c r="DL36" i="76"/>
  <c r="DM36" i="76"/>
  <c r="DN36" i="76"/>
  <c r="DO36" i="76"/>
  <c r="DP36" i="76"/>
  <c r="DQ36" i="76"/>
  <c r="DR36" i="76"/>
  <c r="DS36" i="76"/>
  <c r="DT36" i="76"/>
  <c r="DU36" i="76"/>
  <c r="DV36" i="76"/>
  <c r="DW36" i="76"/>
  <c r="DX36" i="76"/>
  <c r="DY36" i="76"/>
  <c r="DZ36" i="76"/>
  <c r="EA36" i="76"/>
  <c r="EB36" i="76"/>
  <c r="EC36" i="76"/>
  <c r="ED36" i="76"/>
  <c r="EE36" i="76"/>
  <c r="EI36" i="76"/>
  <c r="EJ36" i="76"/>
  <c r="EK36" i="76"/>
  <c r="EL36" i="76"/>
  <c r="EM36" i="76"/>
  <c r="EN36" i="76"/>
  <c r="EO36" i="76"/>
  <c r="EP36" i="76"/>
  <c r="EQ36" i="76"/>
  <c r="ER36" i="76"/>
  <c r="ES36" i="76"/>
  <c r="ET36" i="76"/>
  <c r="EU36" i="76"/>
  <c r="EV36" i="76"/>
  <c r="EW36" i="76"/>
  <c r="EX36" i="76"/>
  <c r="EY36" i="76"/>
  <c r="EZ36" i="76"/>
  <c r="FA36" i="76"/>
  <c r="FB36" i="76"/>
  <c r="FC36" i="76"/>
  <c r="FD36" i="76"/>
  <c r="FE36" i="76"/>
  <c r="FF36" i="76"/>
  <c r="FG36" i="76"/>
  <c r="FH36" i="76"/>
  <c r="FI36" i="76"/>
  <c r="FJ36" i="76"/>
  <c r="FK36" i="76"/>
  <c r="FL36" i="76"/>
  <c r="FM36" i="76"/>
  <c r="FQ36" i="76"/>
  <c r="FR36" i="76"/>
  <c r="FS36" i="76"/>
  <c r="FT36" i="76"/>
  <c r="FU36" i="76"/>
  <c r="FV36" i="76"/>
  <c r="FW36" i="76"/>
  <c r="FX36" i="76"/>
  <c r="FY36" i="76"/>
  <c r="FZ36" i="76"/>
  <c r="GA36" i="76"/>
  <c r="GB36" i="76"/>
  <c r="GC36" i="76"/>
  <c r="GD36" i="76"/>
  <c r="GE36" i="76"/>
  <c r="GF36" i="76"/>
  <c r="GG36" i="76"/>
  <c r="GH36" i="76"/>
  <c r="GI36" i="76"/>
  <c r="GJ36" i="76"/>
  <c r="GK36" i="76"/>
  <c r="GL36" i="76"/>
  <c r="GM36" i="76"/>
  <c r="GN36" i="76"/>
  <c r="GO36" i="76"/>
  <c r="GP36" i="76"/>
  <c r="GQ36" i="76"/>
  <c r="GR36" i="76"/>
  <c r="GS36" i="76"/>
  <c r="GT36" i="76"/>
  <c r="GU36" i="76"/>
  <c r="GY36" i="76"/>
  <c r="GZ36" i="76"/>
  <c r="HA36" i="76"/>
  <c r="HB36" i="76"/>
  <c r="HC36" i="76"/>
  <c r="HD36" i="76"/>
  <c r="HE36" i="76"/>
  <c r="HF36" i="76"/>
  <c r="HG36" i="76"/>
  <c r="HH36" i="76"/>
  <c r="HI36" i="76"/>
  <c r="HJ36" i="76"/>
  <c r="HK36" i="76"/>
  <c r="HL36" i="76"/>
  <c r="HM36" i="76"/>
  <c r="HN36" i="76"/>
  <c r="HO36" i="76"/>
  <c r="HP36" i="76"/>
  <c r="HQ36" i="76"/>
  <c r="HR36" i="76"/>
  <c r="HS36" i="76"/>
  <c r="HT36" i="76"/>
  <c r="HU36" i="76"/>
  <c r="HV36" i="76"/>
  <c r="HW36" i="76"/>
  <c r="HX36" i="76"/>
  <c r="HY36" i="76"/>
  <c r="HZ36" i="76"/>
  <c r="IA36" i="76"/>
  <c r="IB36" i="76"/>
  <c r="IC36" i="76"/>
  <c r="IG36" i="76"/>
  <c r="IH36" i="76"/>
  <c r="II36" i="76"/>
  <c r="IJ36" i="76"/>
  <c r="IK36" i="76"/>
  <c r="IL36" i="76"/>
  <c r="IM36" i="76"/>
  <c r="IN36" i="76"/>
  <c r="IO36" i="76"/>
  <c r="IP36" i="76"/>
  <c r="IQ36" i="76"/>
  <c r="IR36" i="76"/>
  <c r="IS36" i="76"/>
  <c r="IT36" i="76"/>
  <c r="IU36" i="76"/>
  <c r="IV36" i="76"/>
  <c r="IW36" i="76"/>
  <c r="IX36" i="76"/>
  <c r="IY36" i="76"/>
  <c r="IZ36" i="76"/>
  <c r="JA36" i="76"/>
  <c r="JB36" i="76"/>
  <c r="JC36" i="76"/>
  <c r="JD36" i="76"/>
  <c r="JE36" i="76"/>
  <c r="JF36" i="76"/>
  <c r="JG36" i="76"/>
  <c r="JH36" i="76"/>
  <c r="JI36" i="76"/>
  <c r="JJ36" i="76"/>
  <c r="JK36" i="76"/>
  <c r="JO36" i="76"/>
  <c r="JP36" i="76"/>
  <c r="JQ36" i="76"/>
  <c r="JR36" i="76"/>
  <c r="JS36" i="76"/>
  <c r="JT36" i="76"/>
  <c r="JU36" i="76"/>
  <c r="JV36" i="76"/>
  <c r="JW36" i="76"/>
  <c r="JX36" i="76"/>
  <c r="JY36" i="76"/>
  <c r="JZ36" i="76"/>
  <c r="KA36" i="76"/>
  <c r="KB36" i="76"/>
  <c r="KC36" i="76"/>
  <c r="KD36" i="76"/>
  <c r="KE36" i="76"/>
  <c r="KF36" i="76"/>
  <c r="KG36" i="76"/>
  <c r="KH36" i="76"/>
  <c r="KI36" i="76"/>
  <c r="KJ36" i="76"/>
  <c r="KK36" i="76"/>
  <c r="KL36" i="76"/>
  <c r="KM36" i="76"/>
  <c r="KN36" i="76"/>
  <c r="KO36" i="76"/>
  <c r="KP36" i="76"/>
  <c r="KQ36" i="76"/>
  <c r="KR36" i="76"/>
  <c r="KS36" i="76"/>
  <c r="KW36" i="76"/>
  <c r="KX36" i="76"/>
  <c r="KY36" i="76"/>
  <c r="KZ36" i="76"/>
  <c r="LA36" i="76"/>
  <c r="LB36" i="76"/>
  <c r="LC36" i="76"/>
  <c r="LD36" i="76"/>
  <c r="LE36" i="76"/>
  <c r="LF36" i="76"/>
  <c r="LG36" i="76"/>
  <c r="LH36" i="76"/>
  <c r="LI36" i="76"/>
  <c r="LJ36" i="76"/>
  <c r="LK36" i="76"/>
  <c r="LL36" i="76"/>
  <c r="LM36" i="76"/>
  <c r="LN36" i="76"/>
  <c r="LO36" i="76"/>
  <c r="LP36" i="76"/>
  <c r="LQ36" i="76"/>
  <c r="LR36" i="76"/>
  <c r="LS36" i="76"/>
  <c r="LT36" i="76"/>
  <c r="LU36" i="76"/>
  <c r="LV36" i="76"/>
  <c r="LW36" i="76"/>
  <c r="LX36" i="76"/>
  <c r="LY36" i="76"/>
  <c r="LZ36" i="76"/>
  <c r="MA36" i="76"/>
  <c r="ME36" i="76"/>
  <c r="MF36" i="76"/>
  <c r="MG36" i="76"/>
  <c r="MH36" i="76"/>
  <c r="MI36" i="76"/>
  <c r="MJ36" i="76"/>
  <c r="MK36" i="76"/>
  <c r="ML36" i="76"/>
  <c r="MM36" i="76"/>
  <c r="MN36" i="76"/>
  <c r="MO36" i="76"/>
  <c r="MP36" i="76"/>
  <c r="MQ36" i="76"/>
  <c r="MR36" i="76"/>
  <c r="MS36" i="76"/>
  <c r="MT36" i="76"/>
  <c r="MU36" i="76"/>
  <c r="MV36" i="76"/>
  <c r="MW36" i="76"/>
  <c r="MX36" i="76"/>
  <c r="MY36" i="76"/>
  <c r="MZ36" i="76"/>
  <c r="NA36" i="76"/>
  <c r="NB36" i="76"/>
  <c r="NC36" i="76"/>
  <c r="ND36" i="76"/>
  <c r="NE36" i="76"/>
  <c r="NF36" i="76"/>
  <c r="NG36" i="76"/>
  <c r="NH36" i="76"/>
  <c r="NI36" i="76"/>
  <c r="C37" i="76"/>
  <c r="D37" i="76"/>
  <c r="E37" i="76"/>
  <c r="F37" i="76"/>
  <c r="G37" i="76"/>
  <c r="H37" i="76"/>
  <c r="I37" i="76"/>
  <c r="J37" i="76"/>
  <c r="K37" i="76"/>
  <c r="L37" i="76"/>
  <c r="M37" i="76"/>
  <c r="N37" i="76"/>
  <c r="O37" i="76"/>
  <c r="P37" i="76"/>
  <c r="Q37" i="76"/>
  <c r="R37" i="76"/>
  <c r="S37" i="76"/>
  <c r="T37" i="76"/>
  <c r="U37" i="76"/>
  <c r="V37" i="76"/>
  <c r="W37" i="76"/>
  <c r="X37" i="76"/>
  <c r="Y37" i="76"/>
  <c r="Z37" i="76"/>
  <c r="AA37" i="76"/>
  <c r="AB37" i="76"/>
  <c r="AC37" i="76"/>
  <c r="AD37" i="76"/>
  <c r="AE37" i="76"/>
  <c r="AF37" i="76"/>
  <c r="AG37" i="76"/>
  <c r="AK37" i="76"/>
  <c r="AL37" i="76"/>
  <c r="AM37" i="76"/>
  <c r="AN37" i="76"/>
  <c r="AO37" i="76"/>
  <c r="AP37" i="76"/>
  <c r="AQ37" i="76"/>
  <c r="AR37" i="76"/>
  <c r="AS37" i="76"/>
  <c r="AT37" i="76"/>
  <c r="AU37" i="76"/>
  <c r="AV37" i="76"/>
  <c r="AW37" i="76"/>
  <c r="AX37" i="76"/>
  <c r="AY37" i="76"/>
  <c r="AZ37" i="76"/>
  <c r="BA37" i="76"/>
  <c r="BB37" i="76"/>
  <c r="BC37" i="76"/>
  <c r="BD37" i="76"/>
  <c r="BE37" i="76"/>
  <c r="BF37" i="76"/>
  <c r="BG37" i="76"/>
  <c r="BH37" i="76"/>
  <c r="BI37" i="76"/>
  <c r="BJ37" i="76"/>
  <c r="BK37" i="76"/>
  <c r="BL37" i="76"/>
  <c r="BM37" i="76"/>
  <c r="BN37" i="76"/>
  <c r="BO37" i="76"/>
  <c r="BS37" i="76"/>
  <c r="BT37" i="76"/>
  <c r="BU37" i="76"/>
  <c r="BV37" i="76"/>
  <c r="BW37" i="76"/>
  <c r="BX37" i="76"/>
  <c r="BY37" i="76"/>
  <c r="BZ37" i="76"/>
  <c r="CA37" i="76"/>
  <c r="CB37" i="76"/>
  <c r="CC37" i="76"/>
  <c r="CD37" i="76"/>
  <c r="CE37" i="76"/>
  <c r="CF37" i="76"/>
  <c r="CG37" i="76"/>
  <c r="CH37" i="76"/>
  <c r="CI37" i="76"/>
  <c r="CJ37" i="76"/>
  <c r="CK37" i="76"/>
  <c r="CL37" i="76"/>
  <c r="CM37" i="76"/>
  <c r="CN37" i="76"/>
  <c r="CO37" i="76"/>
  <c r="CP37" i="76"/>
  <c r="CQ37" i="76"/>
  <c r="CR37" i="76"/>
  <c r="CS37" i="76"/>
  <c r="CT37" i="76"/>
  <c r="CU37" i="76"/>
  <c r="CV37" i="76"/>
  <c r="CW37" i="76"/>
  <c r="DA37" i="76"/>
  <c r="DB37" i="76"/>
  <c r="DC37" i="76"/>
  <c r="DD37" i="76"/>
  <c r="DE37" i="76"/>
  <c r="DF37" i="76"/>
  <c r="DG37" i="76"/>
  <c r="DH37" i="76"/>
  <c r="DI37" i="76"/>
  <c r="DJ37" i="76"/>
  <c r="DK37" i="76"/>
  <c r="DL37" i="76"/>
  <c r="DM37" i="76"/>
  <c r="DN37" i="76"/>
  <c r="DO37" i="76"/>
  <c r="DP37" i="76"/>
  <c r="DQ37" i="76"/>
  <c r="DR37" i="76"/>
  <c r="DS37" i="76"/>
  <c r="DT37" i="76"/>
  <c r="DU37" i="76"/>
  <c r="DV37" i="76"/>
  <c r="DW37" i="76"/>
  <c r="DX37" i="76"/>
  <c r="DY37" i="76"/>
  <c r="DZ37" i="76"/>
  <c r="EA37" i="76"/>
  <c r="EB37" i="76"/>
  <c r="EC37" i="76"/>
  <c r="ED37" i="76"/>
  <c r="EE37" i="76"/>
  <c r="EI37" i="76"/>
  <c r="EJ37" i="76"/>
  <c r="EK37" i="76"/>
  <c r="EL37" i="76"/>
  <c r="EM37" i="76"/>
  <c r="EN37" i="76"/>
  <c r="EO37" i="76"/>
  <c r="EP37" i="76"/>
  <c r="EQ37" i="76"/>
  <c r="ER37" i="76"/>
  <c r="ES37" i="76"/>
  <c r="ET37" i="76"/>
  <c r="EU37" i="76"/>
  <c r="EV37" i="76"/>
  <c r="EW37" i="76"/>
  <c r="EX37" i="76"/>
  <c r="EY37" i="76"/>
  <c r="EZ37" i="76"/>
  <c r="FA37" i="76"/>
  <c r="FB37" i="76"/>
  <c r="FC37" i="76"/>
  <c r="FD37" i="76"/>
  <c r="FE37" i="76"/>
  <c r="FF37" i="76"/>
  <c r="FG37" i="76"/>
  <c r="FH37" i="76"/>
  <c r="FI37" i="76"/>
  <c r="FJ37" i="76"/>
  <c r="FK37" i="76"/>
  <c r="FL37" i="76"/>
  <c r="FM37" i="76"/>
  <c r="FQ37" i="76"/>
  <c r="FR37" i="76"/>
  <c r="FS37" i="76"/>
  <c r="FT37" i="76"/>
  <c r="FU37" i="76"/>
  <c r="FV37" i="76"/>
  <c r="FW37" i="76"/>
  <c r="FX37" i="76"/>
  <c r="FY37" i="76"/>
  <c r="FZ37" i="76"/>
  <c r="GA37" i="76"/>
  <c r="GB37" i="76"/>
  <c r="GC37" i="76"/>
  <c r="GD37" i="76"/>
  <c r="GE37" i="76"/>
  <c r="GF37" i="76"/>
  <c r="GG37" i="76"/>
  <c r="GH37" i="76"/>
  <c r="GI37" i="76"/>
  <c r="GJ37" i="76"/>
  <c r="GK37" i="76"/>
  <c r="GL37" i="76"/>
  <c r="GM37" i="76"/>
  <c r="GN37" i="76"/>
  <c r="GO37" i="76"/>
  <c r="GP37" i="76"/>
  <c r="GQ37" i="76"/>
  <c r="GR37" i="76"/>
  <c r="GS37" i="76"/>
  <c r="GT37" i="76"/>
  <c r="GU37" i="76"/>
  <c r="GY37" i="76"/>
  <c r="GZ37" i="76"/>
  <c r="HA37" i="76"/>
  <c r="HB37" i="76"/>
  <c r="HC37" i="76"/>
  <c r="HD37" i="76"/>
  <c r="HE37" i="76"/>
  <c r="HF37" i="76"/>
  <c r="HG37" i="76"/>
  <c r="HH37" i="76"/>
  <c r="HI37" i="76"/>
  <c r="HJ37" i="76"/>
  <c r="HK37" i="76"/>
  <c r="HL37" i="76"/>
  <c r="HM37" i="76"/>
  <c r="HN37" i="76"/>
  <c r="HO37" i="76"/>
  <c r="HP37" i="76"/>
  <c r="HQ37" i="76"/>
  <c r="HR37" i="76"/>
  <c r="HS37" i="76"/>
  <c r="HT37" i="76"/>
  <c r="HU37" i="76"/>
  <c r="HV37" i="76"/>
  <c r="HW37" i="76"/>
  <c r="HX37" i="76"/>
  <c r="HY37" i="76"/>
  <c r="HZ37" i="76"/>
  <c r="IA37" i="76"/>
  <c r="IB37" i="76"/>
  <c r="IC37" i="76"/>
  <c r="IG37" i="76"/>
  <c r="IH37" i="76"/>
  <c r="II37" i="76"/>
  <c r="IJ37" i="76"/>
  <c r="IK37" i="76"/>
  <c r="IL37" i="76"/>
  <c r="IM37" i="76"/>
  <c r="IN37" i="76"/>
  <c r="IO37" i="76"/>
  <c r="IP37" i="76"/>
  <c r="IQ37" i="76"/>
  <c r="IR37" i="76"/>
  <c r="IS37" i="76"/>
  <c r="IT37" i="76"/>
  <c r="IU37" i="76"/>
  <c r="IV37" i="76"/>
  <c r="IW37" i="76"/>
  <c r="IX37" i="76"/>
  <c r="IY37" i="76"/>
  <c r="IZ37" i="76"/>
  <c r="JA37" i="76"/>
  <c r="JB37" i="76"/>
  <c r="JC37" i="76"/>
  <c r="JD37" i="76"/>
  <c r="JE37" i="76"/>
  <c r="JF37" i="76"/>
  <c r="JG37" i="76"/>
  <c r="JH37" i="76"/>
  <c r="JI37" i="76"/>
  <c r="JJ37" i="76"/>
  <c r="JK37" i="76"/>
  <c r="JO37" i="76"/>
  <c r="JP37" i="76"/>
  <c r="JQ37" i="76"/>
  <c r="JR37" i="76"/>
  <c r="JS37" i="76"/>
  <c r="JT37" i="76"/>
  <c r="JU37" i="76"/>
  <c r="JV37" i="76"/>
  <c r="JW37" i="76"/>
  <c r="JX37" i="76"/>
  <c r="JY37" i="76"/>
  <c r="JZ37" i="76"/>
  <c r="KA37" i="76"/>
  <c r="KB37" i="76"/>
  <c r="KC37" i="76"/>
  <c r="KD37" i="76"/>
  <c r="KE37" i="76"/>
  <c r="KF37" i="76"/>
  <c r="KG37" i="76"/>
  <c r="KH37" i="76"/>
  <c r="KI37" i="76"/>
  <c r="KJ37" i="76"/>
  <c r="KK37" i="76"/>
  <c r="KL37" i="76"/>
  <c r="KM37" i="76"/>
  <c r="KN37" i="76"/>
  <c r="KO37" i="76"/>
  <c r="KP37" i="76"/>
  <c r="KQ37" i="76"/>
  <c r="KR37" i="76"/>
  <c r="KS37" i="76"/>
  <c r="KW37" i="76"/>
  <c r="KX37" i="76"/>
  <c r="KY37" i="76"/>
  <c r="KZ37" i="76"/>
  <c r="LA37" i="76"/>
  <c r="LB37" i="76"/>
  <c r="LC37" i="76"/>
  <c r="LD37" i="76"/>
  <c r="LE37" i="76"/>
  <c r="LF37" i="76"/>
  <c r="LG37" i="76"/>
  <c r="LH37" i="76"/>
  <c r="LI37" i="76"/>
  <c r="LJ37" i="76"/>
  <c r="LK37" i="76"/>
  <c r="LL37" i="76"/>
  <c r="LM37" i="76"/>
  <c r="LN37" i="76"/>
  <c r="LO37" i="76"/>
  <c r="LP37" i="76"/>
  <c r="LQ37" i="76"/>
  <c r="LR37" i="76"/>
  <c r="LS37" i="76"/>
  <c r="LT37" i="76"/>
  <c r="LU37" i="76"/>
  <c r="LV37" i="76"/>
  <c r="LW37" i="76"/>
  <c r="LX37" i="76"/>
  <c r="LY37" i="76"/>
  <c r="LZ37" i="76"/>
  <c r="MA37" i="76"/>
  <c r="ME37" i="76"/>
  <c r="MF37" i="76"/>
  <c r="MG37" i="76"/>
  <c r="MH37" i="76"/>
  <c r="MI37" i="76"/>
  <c r="MJ37" i="76"/>
  <c r="MK37" i="76"/>
  <c r="ML37" i="76"/>
  <c r="MM37" i="76"/>
  <c r="MN37" i="76"/>
  <c r="MO37" i="76"/>
  <c r="MP37" i="76"/>
  <c r="MQ37" i="76"/>
  <c r="MR37" i="76"/>
  <c r="MS37" i="76"/>
  <c r="MT37" i="76"/>
  <c r="MU37" i="76"/>
  <c r="MV37" i="76"/>
  <c r="MW37" i="76"/>
  <c r="MX37" i="76"/>
  <c r="MY37" i="76"/>
  <c r="MZ37" i="76"/>
  <c r="NA37" i="76"/>
  <c r="NB37" i="76"/>
  <c r="NC37" i="76"/>
  <c r="ND37" i="76"/>
  <c r="NE37" i="76"/>
  <c r="NF37" i="76"/>
  <c r="NG37" i="76"/>
  <c r="NH37" i="76"/>
  <c r="NI37" i="76"/>
  <c r="C38" i="76"/>
  <c r="D38" i="76"/>
  <c r="E38" i="76"/>
  <c r="F38" i="76"/>
  <c r="G38" i="76"/>
  <c r="H38" i="76"/>
  <c r="I38" i="76"/>
  <c r="J38" i="76"/>
  <c r="K38" i="76"/>
  <c r="L38" i="76"/>
  <c r="M38" i="76"/>
  <c r="N38" i="76"/>
  <c r="O38" i="76"/>
  <c r="P38" i="76"/>
  <c r="Q38" i="76"/>
  <c r="R38" i="76"/>
  <c r="S38" i="76"/>
  <c r="T38" i="76"/>
  <c r="U38" i="76"/>
  <c r="V38" i="76"/>
  <c r="W38" i="76"/>
  <c r="X38" i="76"/>
  <c r="Y38" i="76"/>
  <c r="Z38" i="76"/>
  <c r="AA38" i="76"/>
  <c r="AB38" i="76"/>
  <c r="AC38" i="76"/>
  <c r="AD38" i="76"/>
  <c r="AE38" i="76"/>
  <c r="AF38" i="76"/>
  <c r="AG38" i="76"/>
  <c r="AK38" i="76"/>
  <c r="AL38" i="76"/>
  <c r="AM38" i="76"/>
  <c r="AN38" i="76"/>
  <c r="AO38" i="76"/>
  <c r="AP38" i="76"/>
  <c r="AQ38" i="76"/>
  <c r="AR38" i="76"/>
  <c r="AS38" i="76"/>
  <c r="AT38" i="76"/>
  <c r="AU38" i="76"/>
  <c r="AV38" i="76"/>
  <c r="AW38" i="76"/>
  <c r="AX38" i="76"/>
  <c r="AY38" i="76"/>
  <c r="AZ38" i="76"/>
  <c r="BA38" i="76"/>
  <c r="BB38" i="76"/>
  <c r="BC38" i="76"/>
  <c r="BD38" i="76"/>
  <c r="BE38" i="76"/>
  <c r="BF38" i="76"/>
  <c r="BG38" i="76"/>
  <c r="BH38" i="76"/>
  <c r="BI38" i="76"/>
  <c r="BJ38" i="76"/>
  <c r="BK38" i="76"/>
  <c r="BL38" i="76"/>
  <c r="BM38" i="76"/>
  <c r="BN38" i="76"/>
  <c r="BO38" i="76"/>
  <c r="BS38" i="76"/>
  <c r="BT38" i="76"/>
  <c r="BU38" i="76"/>
  <c r="BV38" i="76"/>
  <c r="BW38" i="76"/>
  <c r="BX38" i="76"/>
  <c r="BY38" i="76"/>
  <c r="BZ38" i="76"/>
  <c r="CA38" i="76"/>
  <c r="CB38" i="76"/>
  <c r="CC38" i="76"/>
  <c r="CD38" i="76"/>
  <c r="CE38" i="76"/>
  <c r="CF38" i="76"/>
  <c r="CG38" i="76"/>
  <c r="CH38" i="76"/>
  <c r="CI38" i="76"/>
  <c r="CJ38" i="76"/>
  <c r="CK38" i="76"/>
  <c r="CL38" i="76"/>
  <c r="CM38" i="76"/>
  <c r="CN38" i="76"/>
  <c r="CO38" i="76"/>
  <c r="CP38" i="76"/>
  <c r="CQ38" i="76"/>
  <c r="CR38" i="76"/>
  <c r="CS38" i="76"/>
  <c r="CT38" i="76"/>
  <c r="CU38" i="76"/>
  <c r="CV38" i="76"/>
  <c r="CW38" i="76"/>
  <c r="DA38" i="76"/>
  <c r="DB38" i="76"/>
  <c r="DC38" i="76"/>
  <c r="DD38" i="76"/>
  <c r="DE38" i="76"/>
  <c r="DF38" i="76"/>
  <c r="DG38" i="76"/>
  <c r="DH38" i="76"/>
  <c r="DI38" i="76"/>
  <c r="DJ38" i="76"/>
  <c r="DK38" i="76"/>
  <c r="DL38" i="76"/>
  <c r="DM38" i="76"/>
  <c r="DN38" i="76"/>
  <c r="DO38" i="76"/>
  <c r="DP38" i="76"/>
  <c r="DQ38" i="76"/>
  <c r="DR38" i="76"/>
  <c r="DS38" i="76"/>
  <c r="DT38" i="76"/>
  <c r="DU38" i="76"/>
  <c r="DV38" i="76"/>
  <c r="DW38" i="76"/>
  <c r="DX38" i="76"/>
  <c r="DY38" i="76"/>
  <c r="DZ38" i="76"/>
  <c r="EA38" i="76"/>
  <c r="EB38" i="76"/>
  <c r="EC38" i="76"/>
  <c r="ED38" i="76"/>
  <c r="EE38" i="76"/>
  <c r="EI38" i="76"/>
  <c r="EJ38" i="76"/>
  <c r="EK38" i="76"/>
  <c r="EL38" i="76"/>
  <c r="EM38" i="76"/>
  <c r="EN38" i="76"/>
  <c r="EO38" i="76"/>
  <c r="EP38" i="76"/>
  <c r="EQ38" i="76"/>
  <c r="ER38" i="76"/>
  <c r="ES38" i="76"/>
  <c r="ET38" i="76"/>
  <c r="EU38" i="76"/>
  <c r="EV38" i="76"/>
  <c r="EW38" i="76"/>
  <c r="EX38" i="76"/>
  <c r="EY38" i="76"/>
  <c r="EZ38" i="76"/>
  <c r="FA38" i="76"/>
  <c r="FB38" i="76"/>
  <c r="FC38" i="76"/>
  <c r="FD38" i="76"/>
  <c r="FE38" i="76"/>
  <c r="FF38" i="76"/>
  <c r="FG38" i="76"/>
  <c r="FH38" i="76"/>
  <c r="FI38" i="76"/>
  <c r="FJ38" i="76"/>
  <c r="FK38" i="76"/>
  <c r="FL38" i="76"/>
  <c r="FM38" i="76"/>
  <c r="FQ38" i="76"/>
  <c r="FR38" i="76"/>
  <c r="FS38" i="76"/>
  <c r="FT38" i="76"/>
  <c r="FU38" i="76"/>
  <c r="FV38" i="76"/>
  <c r="FW38" i="76"/>
  <c r="FX38" i="76"/>
  <c r="FY38" i="76"/>
  <c r="FZ38" i="76"/>
  <c r="GA38" i="76"/>
  <c r="GB38" i="76"/>
  <c r="GC38" i="76"/>
  <c r="GD38" i="76"/>
  <c r="GE38" i="76"/>
  <c r="GF38" i="76"/>
  <c r="GG38" i="76"/>
  <c r="GH38" i="76"/>
  <c r="GI38" i="76"/>
  <c r="GJ38" i="76"/>
  <c r="GK38" i="76"/>
  <c r="GL38" i="76"/>
  <c r="GM38" i="76"/>
  <c r="GN38" i="76"/>
  <c r="GO38" i="76"/>
  <c r="GP38" i="76"/>
  <c r="GQ38" i="76"/>
  <c r="GR38" i="76"/>
  <c r="GS38" i="76"/>
  <c r="GT38" i="76"/>
  <c r="GU38" i="76"/>
  <c r="GY38" i="76"/>
  <c r="GZ38" i="76"/>
  <c r="HA38" i="76"/>
  <c r="HB38" i="76"/>
  <c r="HC38" i="76"/>
  <c r="HD38" i="76"/>
  <c r="HE38" i="76"/>
  <c r="HF38" i="76"/>
  <c r="HG38" i="76"/>
  <c r="HH38" i="76"/>
  <c r="HI38" i="76"/>
  <c r="HJ38" i="76"/>
  <c r="HK38" i="76"/>
  <c r="HL38" i="76"/>
  <c r="HM38" i="76"/>
  <c r="HN38" i="76"/>
  <c r="HO38" i="76"/>
  <c r="HP38" i="76"/>
  <c r="HQ38" i="76"/>
  <c r="HR38" i="76"/>
  <c r="HS38" i="76"/>
  <c r="HT38" i="76"/>
  <c r="HU38" i="76"/>
  <c r="HV38" i="76"/>
  <c r="HW38" i="76"/>
  <c r="HX38" i="76"/>
  <c r="HY38" i="76"/>
  <c r="HZ38" i="76"/>
  <c r="IA38" i="76"/>
  <c r="IB38" i="76"/>
  <c r="IC38" i="76"/>
  <c r="IG38" i="76"/>
  <c r="IH38" i="76"/>
  <c r="II38" i="76"/>
  <c r="IJ38" i="76"/>
  <c r="IK38" i="76"/>
  <c r="IL38" i="76"/>
  <c r="IM38" i="76"/>
  <c r="IN38" i="76"/>
  <c r="IO38" i="76"/>
  <c r="IP38" i="76"/>
  <c r="IQ38" i="76"/>
  <c r="IR38" i="76"/>
  <c r="IS38" i="76"/>
  <c r="IT38" i="76"/>
  <c r="IU38" i="76"/>
  <c r="IV38" i="76"/>
  <c r="IW38" i="76"/>
  <c r="IX38" i="76"/>
  <c r="IY38" i="76"/>
  <c r="IZ38" i="76"/>
  <c r="JA38" i="76"/>
  <c r="JB38" i="76"/>
  <c r="JC38" i="76"/>
  <c r="JD38" i="76"/>
  <c r="JE38" i="76"/>
  <c r="JF38" i="76"/>
  <c r="JG38" i="76"/>
  <c r="JH38" i="76"/>
  <c r="JI38" i="76"/>
  <c r="JJ38" i="76"/>
  <c r="JK38" i="76"/>
  <c r="JO38" i="76"/>
  <c r="JP38" i="76"/>
  <c r="JQ38" i="76"/>
  <c r="JR38" i="76"/>
  <c r="JS38" i="76"/>
  <c r="JT38" i="76"/>
  <c r="JU38" i="76"/>
  <c r="JV38" i="76"/>
  <c r="JW38" i="76"/>
  <c r="JX38" i="76"/>
  <c r="JY38" i="76"/>
  <c r="JZ38" i="76"/>
  <c r="KA38" i="76"/>
  <c r="KB38" i="76"/>
  <c r="KC38" i="76"/>
  <c r="KD38" i="76"/>
  <c r="KE38" i="76"/>
  <c r="KF38" i="76"/>
  <c r="KG38" i="76"/>
  <c r="KH38" i="76"/>
  <c r="KI38" i="76"/>
  <c r="KJ38" i="76"/>
  <c r="KK38" i="76"/>
  <c r="KL38" i="76"/>
  <c r="KM38" i="76"/>
  <c r="KN38" i="76"/>
  <c r="KO38" i="76"/>
  <c r="KP38" i="76"/>
  <c r="KQ38" i="76"/>
  <c r="KR38" i="76"/>
  <c r="KS38" i="76"/>
  <c r="KW38" i="76"/>
  <c r="KX38" i="76"/>
  <c r="KY38" i="76"/>
  <c r="KZ38" i="76"/>
  <c r="LA38" i="76"/>
  <c r="LB38" i="76"/>
  <c r="LC38" i="76"/>
  <c r="LD38" i="76"/>
  <c r="LE38" i="76"/>
  <c r="LF38" i="76"/>
  <c r="LG38" i="76"/>
  <c r="LH38" i="76"/>
  <c r="LI38" i="76"/>
  <c r="LJ38" i="76"/>
  <c r="LK38" i="76"/>
  <c r="LL38" i="76"/>
  <c r="LM38" i="76"/>
  <c r="LN38" i="76"/>
  <c r="LO38" i="76"/>
  <c r="LP38" i="76"/>
  <c r="LQ38" i="76"/>
  <c r="LR38" i="76"/>
  <c r="LS38" i="76"/>
  <c r="LT38" i="76"/>
  <c r="LU38" i="76"/>
  <c r="LV38" i="76"/>
  <c r="LW38" i="76"/>
  <c r="LX38" i="76"/>
  <c r="LY38" i="76"/>
  <c r="LZ38" i="76"/>
  <c r="MA38" i="76"/>
  <c r="ME38" i="76"/>
  <c r="MF38" i="76"/>
  <c r="MG38" i="76"/>
  <c r="MH38" i="76"/>
  <c r="MI38" i="76"/>
  <c r="MJ38" i="76"/>
  <c r="MK38" i="76"/>
  <c r="ML38" i="76"/>
  <c r="MM38" i="76"/>
  <c r="MN38" i="76"/>
  <c r="MO38" i="76"/>
  <c r="MP38" i="76"/>
  <c r="MQ38" i="76"/>
  <c r="MR38" i="76"/>
  <c r="MS38" i="76"/>
  <c r="MT38" i="76"/>
  <c r="MU38" i="76"/>
  <c r="MV38" i="76"/>
  <c r="MW38" i="76"/>
  <c r="MX38" i="76"/>
  <c r="MY38" i="76"/>
  <c r="MZ38" i="76"/>
  <c r="NA38" i="76"/>
  <c r="NB38" i="76"/>
  <c r="NC38" i="76"/>
  <c r="ND38" i="76"/>
  <c r="NE38" i="76"/>
  <c r="NF38" i="76"/>
  <c r="NG38" i="76"/>
  <c r="NH38" i="76"/>
  <c r="NI38" i="76"/>
  <c r="C39" i="76"/>
  <c r="D39" i="76"/>
  <c r="E39" i="76"/>
  <c r="F39" i="76"/>
  <c r="G39" i="76"/>
  <c r="H39" i="76"/>
  <c r="I39" i="76"/>
  <c r="J39" i="76"/>
  <c r="K39" i="76"/>
  <c r="L39" i="76"/>
  <c r="M39" i="76"/>
  <c r="N39" i="76"/>
  <c r="O39" i="76"/>
  <c r="P39" i="76"/>
  <c r="Q39" i="76"/>
  <c r="R39" i="76"/>
  <c r="S39" i="76"/>
  <c r="T39" i="76"/>
  <c r="U39" i="76"/>
  <c r="V39" i="76"/>
  <c r="W39" i="76"/>
  <c r="X39" i="76"/>
  <c r="Y39" i="76"/>
  <c r="Z39" i="76"/>
  <c r="AA39" i="76"/>
  <c r="AB39" i="76"/>
  <c r="AC39" i="76"/>
  <c r="AD39" i="76"/>
  <c r="AE39" i="76"/>
  <c r="AF39" i="76"/>
  <c r="AG39" i="76"/>
  <c r="AK39" i="76"/>
  <c r="AL39" i="76"/>
  <c r="AM39" i="76"/>
  <c r="AN39" i="76"/>
  <c r="AO39" i="76"/>
  <c r="AP39" i="76"/>
  <c r="AQ39" i="76"/>
  <c r="AR39" i="76"/>
  <c r="AS39" i="76"/>
  <c r="AT39" i="76"/>
  <c r="AU39" i="76"/>
  <c r="AV39" i="76"/>
  <c r="AW39" i="76"/>
  <c r="AX39" i="76"/>
  <c r="AY39" i="76"/>
  <c r="AZ39" i="76"/>
  <c r="BA39" i="76"/>
  <c r="BB39" i="76"/>
  <c r="BC39" i="76"/>
  <c r="BD39" i="76"/>
  <c r="BE39" i="76"/>
  <c r="BF39" i="76"/>
  <c r="BG39" i="76"/>
  <c r="BH39" i="76"/>
  <c r="BI39" i="76"/>
  <c r="BJ39" i="76"/>
  <c r="BK39" i="76"/>
  <c r="BL39" i="76"/>
  <c r="BM39" i="76"/>
  <c r="BN39" i="76"/>
  <c r="BO39" i="76"/>
  <c r="BS39" i="76"/>
  <c r="BT39" i="76"/>
  <c r="BU39" i="76"/>
  <c r="BV39" i="76"/>
  <c r="BW39" i="76"/>
  <c r="BX39" i="76"/>
  <c r="BY39" i="76"/>
  <c r="BZ39" i="76"/>
  <c r="CA39" i="76"/>
  <c r="CB39" i="76"/>
  <c r="CC39" i="76"/>
  <c r="CD39" i="76"/>
  <c r="CE39" i="76"/>
  <c r="CF39" i="76"/>
  <c r="CG39" i="76"/>
  <c r="CH39" i="76"/>
  <c r="CI39" i="76"/>
  <c r="CJ39" i="76"/>
  <c r="CK39" i="76"/>
  <c r="CL39" i="76"/>
  <c r="CM39" i="76"/>
  <c r="CN39" i="76"/>
  <c r="CO39" i="76"/>
  <c r="CP39" i="76"/>
  <c r="CQ39" i="76"/>
  <c r="CR39" i="76"/>
  <c r="CS39" i="76"/>
  <c r="CT39" i="76"/>
  <c r="CU39" i="76"/>
  <c r="CV39" i="76"/>
  <c r="CW39" i="76"/>
  <c r="DA39" i="76"/>
  <c r="DB39" i="76"/>
  <c r="DC39" i="76"/>
  <c r="DD39" i="76"/>
  <c r="DE39" i="76"/>
  <c r="DF39" i="76"/>
  <c r="DG39" i="76"/>
  <c r="DH39" i="76"/>
  <c r="DI39" i="76"/>
  <c r="DJ39" i="76"/>
  <c r="DK39" i="76"/>
  <c r="DL39" i="76"/>
  <c r="DM39" i="76"/>
  <c r="DN39" i="76"/>
  <c r="DO39" i="76"/>
  <c r="DP39" i="76"/>
  <c r="DQ39" i="76"/>
  <c r="DR39" i="76"/>
  <c r="DS39" i="76"/>
  <c r="DT39" i="76"/>
  <c r="DU39" i="76"/>
  <c r="DV39" i="76"/>
  <c r="DW39" i="76"/>
  <c r="DX39" i="76"/>
  <c r="DY39" i="76"/>
  <c r="DZ39" i="76"/>
  <c r="EA39" i="76"/>
  <c r="EB39" i="76"/>
  <c r="EC39" i="76"/>
  <c r="ED39" i="76"/>
  <c r="EE39" i="76"/>
  <c r="EI39" i="76"/>
  <c r="EJ39" i="76"/>
  <c r="EK39" i="76"/>
  <c r="EL39" i="76"/>
  <c r="EM39" i="76"/>
  <c r="EN39" i="76"/>
  <c r="EO39" i="76"/>
  <c r="EP39" i="76"/>
  <c r="EQ39" i="76"/>
  <c r="ER39" i="76"/>
  <c r="ES39" i="76"/>
  <c r="ET39" i="76"/>
  <c r="EU39" i="76"/>
  <c r="EV39" i="76"/>
  <c r="EW39" i="76"/>
  <c r="EX39" i="76"/>
  <c r="EY39" i="76"/>
  <c r="EZ39" i="76"/>
  <c r="FA39" i="76"/>
  <c r="FB39" i="76"/>
  <c r="FC39" i="76"/>
  <c r="FD39" i="76"/>
  <c r="FE39" i="76"/>
  <c r="FF39" i="76"/>
  <c r="FG39" i="76"/>
  <c r="FH39" i="76"/>
  <c r="FI39" i="76"/>
  <c r="FJ39" i="76"/>
  <c r="FK39" i="76"/>
  <c r="FL39" i="76"/>
  <c r="FM39" i="76"/>
  <c r="FQ39" i="76"/>
  <c r="FR39" i="76"/>
  <c r="FS39" i="76"/>
  <c r="FT39" i="76"/>
  <c r="FU39" i="76"/>
  <c r="FV39" i="76"/>
  <c r="FW39" i="76"/>
  <c r="FX39" i="76"/>
  <c r="FY39" i="76"/>
  <c r="FZ39" i="76"/>
  <c r="GA39" i="76"/>
  <c r="GB39" i="76"/>
  <c r="GC39" i="76"/>
  <c r="GD39" i="76"/>
  <c r="GE39" i="76"/>
  <c r="GF39" i="76"/>
  <c r="GG39" i="76"/>
  <c r="GH39" i="76"/>
  <c r="GI39" i="76"/>
  <c r="GJ39" i="76"/>
  <c r="GK39" i="76"/>
  <c r="GL39" i="76"/>
  <c r="GM39" i="76"/>
  <c r="GN39" i="76"/>
  <c r="GO39" i="76"/>
  <c r="GP39" i="76"/>
  <c r="GQ39" i="76"/>
  <c r="GR39" i="76"/>
  <c r="GS39" i="76"/>
  <c r="GT39" i="76"/>
  <c r="GU39" i="76"/>
  <c r="GY39" i="76"/>
  <c r="GZ39" i="76"/>
  <c r="HA39" i="76"/>
  <c r="HB39" i="76"/>
  <c r="HC39" i="76"/>
  <c r="HD39" i="76"/>
  <c r="HE39" i="76"/>
  <c r="HF39" i="76"/>
  <c r="HG39" i="76"/>
  <c r="HH39" i="76"/>
  <c r="HI39" i="76"/>
  <c r="HJ39" i="76"/>
  <c r="HK39" i="76"/>
  <c r="HL39" i="76"/>
  <c r="HM39" i="76"/>
  <c r="HN39" i="76"/>
  <c r="HO39" i="76"/>
  <c r="HP39" i="76"/>
  <c r="HQ39" i="76"/>
  <c r="HR39" i="76"/>
  <c r="HS39" i="76"/>
  <c r="HT39" i="76"/>
  <c r="HU39" i="76"/>
  <c r="HV39" i="76"/>
  <c r="HW39" i="76"/>
  <c r="HX39" i="76"/>
  <c r="HY39" i="76"/>
  <c r="HZ39" i="76"/>
  <c r="IA39" i="76"/>
  <c r="IB39" i="76"/>
  <c r="IC39" i="76"/>
  <c r="IG39" i="76"/>
  <c r="IH39" i="76"/>
  <c r="II39" i="76"/>
  <c r="IJ39" i="76"/>
  <c r="IK39" i="76"/>
  <c r="IL39" i="76"/>
  <c r="IM39" i="76"/>
  <c r="IN39" i="76"/>
  <c r="IO39" i="76"/>
  <c r="IP39" i="76"/>
  <c r="IQ39" i="76"/>
  <c r="IR39" i="76"/>
  <c r="IS39" i="76"/>
  <c r="IT39" i="76"/>
  <c r="IU39" i="76"/>
  <c r="IV39" i="76"/>
  <c r="IW39" i="76"/>
  <c r="IX39" i="76"/>
  <c r="IY39" i="76"/>
  <c r="IZ39" i="76"/>
  <c r="JA39" i="76"/>
  <c r="JB39" i="76"/>
  <c r="JC39" i="76"/>
  <c r="JD39" i="76"/>
  <c r="JE39" i="76"/>
  <c r="JF39" i="76"/>
  <c r="JG39" i="76"/>
  <c r="JH39" i="76"/>
  <c r="JI39" i="76"/>
  <c r="JJ39" i="76"/>
  <c r="JK39" i="76"/>
  <c r="JO39" i="76"/>
  <c r="JP39" i="76"/>
  <c r="JQ39" i="76"/>
  <c r="JR39" i="76"/>
  <c r="JS39" i="76"/>
  <c r="JT39" i="76"/>
  <c r="JU39" i="76"/>
  <c r="JV39" i="76"/>
  <c r="JW39" i="76"/>
  <c r="JX39" i="76"/>
  <c r="JY39" i="76"/>
  <c r="JZ39" i="76"/>
  <c r="KA39" i="76"/>
  <c r="KB39" i="76"/>
  <c r="KC39" i="76"/>
  <c r="KD39" i="76"/>
  <c r="KE39" i="76"/>
  <c r="KF39" i="76"/>
  <c r="KG39" i="76"/>
  <c r="KH39" i="76"/>
  <c r="KI39" i="76"/>
  <c r="KJ39" i="76"/>
  <c r="KK39" i="76"/>
  <c r="KL39" i="76"/>
  <c r="KM39" i="76"/>
  <c r="KN39" i="76"/>
  <c r="KO39" i="76"/>
  <c r="KP39" i="76"/>
  <c r="KQ39" i="76"/>
  <c r="KR39" i="76"/>
  <c r="KS39" i="76"/>
  <c r="KW39" i="76"/>
  <c r="KX39" i="76"/>
  <c r="KY39" i="76"/>
  <c r="KZ39" i="76"/>
  <c r="LA39" i="76"/>
  <c r="LB39" i="76"/>
  <c r="LC39" i="76"/>
  <c r="LD39" i="76"/>
  <c r="LE39" i="76"/>
  <c r="LF39" i="76"/>
  <c r="LG39" i="76"/>
  <c r="LH39" i="76"/>
  <c r="LI39" i="76"/>
  <c r="LJ39" i="76"/>
  <c r="LK39" i="76"/>
  <c r="LL39" i="76"/>
  <c r="LM39" i="76"/>
  <c r="LN39" i="76"/>
  <c r="LO39" i="76"/>
  <c r="LP39" i="76"/>
  <c r="LQ39" i="76"/>
  <c r="LR39" i="76"/>
  <c r="LS39" i="76"/>
  <c r="LT39" i="76"/>
  <c r="LU39" i="76"/>
  <c r="LV39" i="76"/>
  <c r="LW39" i="76"/>
  <c r="LX39" i="76"/>
  <c r="LY39" i="76"/>
  <c r="LZ39" i="76"/>
  <c r="MA39" i="76"/>
  <c r="ME39" i="76"/>
  <c r="MF39" i="76"/>
  <c r="MG39" i="76"/>
  <c r="MH39" i="76"/>
  <c r="MI39" i="76"/>
  <c r="MJ39" i="76"/>
  <c r="MK39" i="76"/>
  <c r="ML39" i="76"/>
  <c r="MM39" i="76"/>
  <c r="MN39" i="76"/>
  <c r="MO39" i="76"/>
  <c r="MP39" i="76"/>
  <c r="MQ39" i="76"/>
  <c r="MR39" i="76"/>
  <c r="MS39" i="76"/>
  <c r="MT39" i="76"/>
  <c r="MU39" i="76"/>
  <c r="MV39" i="76"/>
  <c r="MW39" i="76"/>
  <c r="MX39" i="76"/>
  <c r="MY39" i="76"/>
  <c r="MZ39" i="76"/>
  <c r="NA39" i="76"/>
  <c r="NB39" i="76"/>
  <c r="NC39" i="76"/>
  <c r="ND39" i="76"/>
  <c r="NE39" i="76"/>
  <c r="NF39" i="76"/>
  <c r="NG39" i="76"/>
  <c r="NH39" i="76"/>
  <c r="NI39" i="76"/>
  <c r="C40" i="76"/>
  <c r="D40" i="76"/>
  <c r="E40" i="76"/>
  <c r="F40" i="76"/>
  <c r="G40" i="76"/>
  <c r="H40" i="76"/>
  <c r="I40" i="76"/>
  <c r="J40" i="76"/>
  <c r="K40" i="76"/>
  <c r="L40" i="76"/>
  <c r="M40" i="76"/>
  <c r="N40" i="76"/>
  <c r="O40" i="76"/>
  <c r="P40" i="76"/>
  <c r="Q40" i="76"/>
  <c r="R40" i="76"/>
  <c r="S40" i="76"/>
  <c r="T40" i="76"/>
  <c r="U40" i="76"/>
  <c r="V40" i="76"/>
  <c r="W40" i="76"/>
  <c r="X40" i="76"/>
  <c r="Y40" i="76"/>
  <c r="Z40" i="76"/>
  <c r="AA40" i="76"/>
  <c r="AB40" i="76"/>
  <c r="AC40" i="76"/>
  <c r="AD40" i="76"/>
  <c r="AE40" i="76"/>
  <c r="AF40" i="76"/>
  <c r="AG40" i="76"/>
  <c r="AK40" i="76"/>
  <c r="AL40" i="76"/>
  <c r="AM40" i="76"/>
  <c r="AN40" i="76"/>
  <c r="AO40" i="76"/>
  <c r="AP40" i="76"/>
  <c r="AQ40" i="76"/>
  <c r="AR40" i="76"/>
  <c r="AS40" i="76"/>
  <c r="AT40" i="76"/>
  <c r="AU40" i="76"/>
  <c r="AV40" i="76"/>
  <c r="AW40" i="76"/>
  <c r="AX40" i="76"/>
  <c r="AY40" i="76"/>
  <c r="AZ40" i="76"/>
  <c r="BA40" i="76"/>
  <c r="BB40" i="76"/>
  <c r="BC40" i="76"/>
  <c r="BD40" i="76"/>
  <c r="BE40" i="76"/>
  <c r="BF40" i="76"/>
  <c r="BG40" i="76"/>
  <c r="BH40" i="76"/>
  <c r="BI40" i="76"/>
  <c r="BJ40" i="76"/>
  <c r="BK40" i="76"/>
  <c r="BL40" i="76"/>
  <c r="BM40" i="76"/>
  <c r="BN40" i="76"/>
  <c r="BO40" i="76"/>
  <c r="BS40" i="76"/>
  <c r="BT40" i="76"/>
  <c r="BU40" i="76"/>
  <c r="BV40" i="76"/>
  <c r="BW40" i="76"/>
  <c r="BX40" i="76"/>
  <c r="BY40" i="76"/>
  <c r="BZ40" i="76"/>
  <c r="CA40" i="76"/>
  <c r="CB40" i="76"/>
  <c r="CC40" i="76"/>
  <c r="CD40" i="76"/>
  <c r="CE40" i="76"/>
  <c r="CF40" i="76"/>
  <c r="CG40" i="76"/>
  <c r="CH40" i="76"/>
  <c r="CI40" i="76"/>
  <c r="CJ40" i="76"/>
  <c r="CK40" i="76"/>
  <c r="CL40" i="76"/>
  <c r="CM40" i="76"/>
  <c r="CN40" i="76"/>
  <c r="CO40" i="76"/>
  <c r="CP40" i="76"/>
  <c r="CQ40" i="76"/>
  <c r="CR40" i="76"/>
  <c r="CS40" i="76"/>
  <c r="CT40" i="76"/>
  <c r="CU40" i="76"/>
  <c r="CV40" i="76"/>
  <c r="CW40" i="76"/>
  <c r="DA40" i="76"/>
  <c r="DB40" i="76"/>
  <c r="DC40" i="76"/>
  <c r="DD40" i="76"/>
  <c r="DE40" i="76"/>
  <c r="DF40" i="76"/>
  <c r="DG40" i="76"/>
  <c r="DH40" i="76"/>
  <c r="DI40" i="76"/>
  <c r="DJ40" i="76"/>
  <c r="DK40" i="76"/>
  <c r="DL40" i="76"/>
  <c r="DM40" i="76"/>
  <c r="DN40" i="76"/>
  <c r="DO40" i="76"/>
  <c r="DP40" i="76"/>
  <c r="DQ40" i="76"/>
  <c r="DR40" i="76"/>
  <c r="DS40" i="76"/>
  <c r="DT40" i="76"/>
  <c r="DU40" i="76"/>
  <c r="DV40" i="76"/>
  <c r="DW40" i="76"/>
  <c r="DX40" i="76"/>
  <c r="DY40" i="76"/>
  <c r="DZ40" i="76"/>
  <c r="EA40" i="76"/>
  <c r="EB40" i="76"/>
  <c r="EC40" i="76"/>
  <c r="ED40" i="76"/>
  <c r="EE40" i="76"/>
  <c r="EI40" i="76"/>
  <c r="EJ40" i="76"/>
  <c r="EK40" i="76"/>
  <c r="EL40" i="76"/>
  <c r="EM40" i="76"/>
  <c r="EN40" i="76"/>
  <c r="EO40" i="76"/>
  <c r="EP40" i="76"/>
  <c r="EQ40" i="76"/>
  <c r="ER40" i="76"/>
  <c r="ES40" i="76"/>
  <c r="ET40" i="76"/>
  <c r="EU40" i="76"/>
  <c r="EV40" i="76"/>
  <c r="EW40" i="76"/>
  <c r="EX40" i="76"/>
  <c r="EY40" i="76"/>
  <c r="EZ40" i="76"/>
  <c r="FA40" i="76"/>
  <c r="FB40" i="76"/>
  <c r="FC40" i="76"/>
  <c r="FD40" i="76"/>
  <c r="FE40" i="76"/>
  <c r="FF40" i="76"/>
  <c r="FG40" i="76"/>
  <c r="FH40" i="76"/>
  <c r="FI40" i="76"/>
  <c r="FJ40" i="76"/>
  <c r="FK40" i="76"/>
  <c r="FL40" i="76"/>
  <c r="FM40" i="76"/>
  <c r="FQ40" i="76"/>
  <c r="FR40" i="76"/>
  <c r="FS40" i="76"/>
  <c r="FT40" i="76"/>
  <c r="FU40" i="76"/>
  <c r="FV40" i="76"/>
  <c r="FW40" i="76"/>
  <c r="FX40" i="76"/>
  <c r="FY40" i="76"/>
  <c r="FZ40" i="76"/>
  <c r="GA40" i="76"/>
  <c r="GB40" i="76"/>
  <c r="GC40" i="76"/>
  <c r="GD40" i="76"/>
  <c r="GE40" i="76"/>
  <c r="GF40" i="76"/>
  <c r="GG40" i="76"/>
  <c r="GH40" i="76"/>
  <c r="GI40" i="76"/>
  <c r="GJ40" i="76"/>
  <c r="GK40" i="76"/>
  <c r="GL40" i="76"/>
  <c r="GM40" i="76"/>
  <c r="GN40" i="76"/>
  <c r="GO40" i="76"/>
  <c r="GP40" i="76"/>
  <c r="GQ40" i="76"/>
  <c r="GR40" i="76"/>
  <c r="GS40" i="76"/>
  <c r="GT40" i="76"/>
  <c r="GU40" i="76"/>
  <c r="GY40" i="76"/>
  <c r="GZ40" i="76"/>
  <c r="HA40" i="76"/>
  <c r="HB40" i="76"/>
  <c r="HC40" i="76"/>
  <c r="HD40" i="76"/>
  <c r="HE40" i="76"/>
  <c r="HF40" i="76"/>
  <c r="HG40" i="76"/>
  <c r="HH40" i="76"/>
  <c r="HI40" i="76"/>
  <c r="HJ40" i="76"/>
  <c r="HK40" i="76"/>
  <c r="HL40" i="76"/>
  <c r="HM40" i="76"/>
  <c r="HN40" i="76"/>
  <c r="HO40" i="76"/>
  <c r="HP40" i="76"/>
  <c r="HQ40" i="76"/>
  <c r="HR40" i="76"/>
  <c r="HS40" i="76"/>
  <c r="HT40" i="76"/>
  <c r="HU40" i="76"/>
  <c r="HV40" i="76"/>
  <c r="HW40" i="76"/>
  <c r="HX40" i="76"/>
  <c r="HY40" i="76"/>
  <c r="HZ40" i="76"/>
  <c r="IA40" i="76"/>
  <c r="IB40" i="76"/>
  <c r="IC40" i="76"/>
  <c r="IG40" i="76"/>
  <c r="IH40" i="76"/>
  <c r="II40" i="76"/>
  <c r="IJ40" i="76"/>
  <c r="IK40" i="76"/>
  <c r="IL40" i="76"/>
  <c r="IM40" i="76"/>
  <c r="IN40" i="76"/>
  <c r="IO40" i="76"/>
  <c r="IP40" i="76"/>
  <c r="IQ40" i="76"/>
  <c r="IR40" i="76"/>
  <c r="IS40" i="76"/>
  <c r="IT40" i="76"/>
  <c r="IU40" i="76"/>
  <c r="IV40" i="76"/>
  <c r="IW40" i="76"/>
  <c r="IX40" i="76"/>
  <c r="IY40" i="76"/>
  <c r="IZ40" i="76"/>
  <c r="JA40" i="76"/>
  <c r="JB40" i="76"/>
  <c r="JC40" i="76"/>
  <c r="JD40" i="76"/>
  <c r="JE40" i="76"/>
  <c r="JF40" i="76"/>
  <c r="JG40" i="76"/>
  <c r="JH40" i="76"/>
  <c r="JI40" i="76"/>
  <c r="JJ40" i="76"/>
  <c r="JK40" i="76"/>
  <c r="JO40" i="76"/>
  <c r="JP40" i="76"/>
  <c r="JQ40" i="76"/>
  <c r="JR40" i="76"/>
  <c r="JS40" i="76"/>
  <c r="JT40" i="76"/>
  <c r="JU40" i="76"/>
  <c r="JV40" i="76"/>
  <c r="JW40" i="76"/>
  <c r="JX40" i="76"/>
  <c r="JY40" i="76"/>
  <c r="JZ40" i="76"/>
  <c r="KA40" i="76"/>
  <c r="KB40" i="76"/>
  <c r="KC40" i="76"/>
  <c r="KD40" i="76"/>
  <c r="KE40" i="76"/>
  <c r="KF40" i="76"/>
  <c r="KG40" i="76"/>
  <c r="KH40" i="76"/>
  <c r="KI40" i="76"/>
  <c r="KJ40" i="76"/>
  <c r="KK40" i="76"/>
  <c r="KL40" i="76"/>
  <c r="KM40" i="76"/>
  <c r="KN40" i="76"/>
  <c r="KO40" i="76"/>
  <c r="KP40" i="76"/>
  <c r="KQ40" i="76"/>
  <c r="KR40" i="76"/>
  <c r="KS40" i="76"/>
  <c r="KW40" i="76"/>
  <c r="KX40" i="76"/>
  <c r="KY40" i="76"/>
  <c r="KZ40" i="76"/>
  <c r="LA40" i="76"/>
  <c r="LB40" i="76"/>
  <c r="LC40" i="76"/>
  <c r="LD40" i="76"/>
  <c r="LE40" i="76"/>
  <c r="LF40" i="76"/>
  <c r="LG40" i="76"/>
  <c r="LH40" i="76"/>
  <c r="LI40" i="76"/>
  <c r="LJ40" i="76"/>
  <c r="LK40" i="76"/>
  <c r="LL40" i="76"/>
  <c r="LM40" i="76"/>
  <c r="LN40" i="76"/>
  <c r="LO40" i="76"/>
  <c r="LP40" i="76"/>
  <c r="LQ40" i="76"/>
  <c r="LR40" i="76"/>
  <c r="LS40" i="76"/>
  <c r="LT40" i="76"/>
  <c r="LU40" i="76"/>
  <c r="LV40" i="76"/>
  <c r="LW40" i="76"/>
  <c r="LX40" i="76"/>
  <c r="LY40" i="76"/>
  <c r="LZ40" i="76"/>
  <c r="MA40" i="76"/>
  <c r="ME40" i="76"/>
  <c r="MF40" i="76"/>
  <c r="MG40" i="76"/>
  <c r="MH40" i="76"/>
  <c r="MI40" i="76"/>
  <c r="MJ40" i="76"/>
  <c r="MK40" i="76"/>
  <c r="ML40" i="76"/>
  <c r="MM40" i="76"/>
  <c r="MN40" i="76"/>
  <c r="MO40" i="76"/>
  <c r="MP40" i="76"/>
  <c r="MQ40" i="76"/>
  <c r="MR40" i="76"/>
  <c r="MS40" i="76"/>
  <c r="MT40" i="76"/>
  <c r="MU40" i="76"/>
  <c r="MV40" i="76"/>
  <c r="MW40" i="76"/>
  <c r="MX40" i="76"/>
  <c r="MY40" i="76"/>
  <c r="MZ40" i="76"/>
  <c r="NA40" i="76"/>
  <c r="NB40" i="76"/>
  <c r="NC40" i="76"/>
  <c r="ND40" i="76"/>
  <c r="NE40" i="76"/>
  <c r="NF40" i="76"/>
  <c r="NG40" i="76"/>
  <c r="NH40" i="76"/>
  <c r="NI40" i="76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P41" i="76"/>
  <c r="Q41" i="76"/>
  <c r="R41" i="76"/>
  <c r="S41" i="76"/>
  <c r="T41" i="76"/>
  <c r="U41" i="76"/>
  <c r="V41" i="76"/>
  <c r="W41" i="76"/>
  <c r="X41" i="76"/>
  <c r="Y41" i="76"/>
  <c r="Z41" i="76"/>
  <c r="AA41" i="76"/>
  <c r="AB41" i="76"/>
  <c r="AC41" i="76"/>
  <c r="AD41" i="76"/>
  <c r="AE41" i="76"/>
  <c r="AF41" i="76"/>
  <c r="AG41" i="76"/>
  <c r="AK41" i="76"/>
  <c r="AL41" i="76"/>
  <c r="AM41" i="76"/>
  <c r="AN41" i="76"/>
  <c r="AO41" i="76"/>
  <c r="AP41" i="76"/>
  <c r="AQ41" i="76"/>
  <c r="AR41" i="76"/>
  <c r="AS41" i="76"/>
  <c r="AT41" i="76"/>
  <c r="AU41" i="76"/>
  <c r="AV41" i="76"/>
  <c r="AW41" i="76"/>
  <c r="AX41" i="76"/>
  <c r="AY41" i="76"/>
  <c r="AZ41" i="76"/>
  <c r="BA41" i="76"/>
  <c r="BB41" i="76"/>
  <c r="BC41" i="76"/>
  <c r="BD41" i="76"/>
  <c r="BE41" i="76"/>
  <c r="BF41" i="76"/>
  <c r="BG41" i="76"/>
  <c r="BH41" i="76"/>
  <c r="BI41" i="76"/>
  <c r="BJ41" i="76"/>
  <c r="BK41" i="76"/>
  <c r="BL41" i="76"/>
  <c r="BM41" i="76"/>
  <c r="BN41" i="76"/>
  <c r="BO41" i="76"/>
  <c r="BS41" i="76"/>
  <c r="BT41" i="76"/>
  <c r="BU41" i="76"/>
  <c r="BV41" i="76"/>
  <c r="BW41" i="76"/>
  <c r="BX41" i="76"/>
  <c r="BY41" i="76"/>
  <c r="BZ41" i="76"/>
  <c r="CA41" i="76"/>
  <c r="CB41" i="76"/>
  <c r="CC41" i="76"/>
  <c r="CD41" i="76"/>
  <c r="CE41" i="76"/>
  <c r="CF41" i="76"/>
  <c r="CG41" i="76"/>
  <c r="CH41" i="76"/>
  <c r="CI41" i="76"/>
  <c r="CJ41" i="76"/>
  <c r="CK41" i="76"/>
  <c r="CL41" i="76"/>
  <c r="CM41" i="76"/>
  <c r="CN41" i="76"/>
  <c r="CO41" i="76"/>
  <c r="CP41" i="76"/>
  <c r="CQ41" i="76"/>
  <c r="CR41" i="76"/>
  <c r="CS41" i="76"/>
  <c r="CT41" i="76"/>
  <c r="CU41" i="76"/>
  <c r="CV41" i="76"/>
  <c r="CW41" i="76"/>
  <c r="DA41" i="76"/>
  <c r="DB41" i="76"/>
  <c r="DC41" i="76"/>
  <c r="DD41" i="76"/>
  <c r="DE41" i="76"/>
  <c r="DF41" i="76"/>
  <c r="DG41" i="76"/>
  <c r="DH41" i="76"/>
  <c r="DI41" i="76"/>
  <c r="DJ41" i="76"/>
  <c r="DK41" i="76"/>
  <c r="DL41" i="76"/>
  <c r="DM41" i="76"/>
  <c r="DN41" i="76"/>
  <c r="DO41" i="76"/>
  <c r="DP41" i="76"/>
  <c r="DQ41" i="76"/>
  <c r="DR41" i="76"/>
  <c r="DS41" i="76"/>
  <c r="DT41" i="76"/>
  <c r="DU41" i="76"/>
  <c r="DV41" i="76"/>
  <c r="DW41" i="76"/>
  <c r="DX41" i="76"/>
  <c r="DY41" i="76"/>
  <c r="DZ41" i="76"/>
  <c r="EA41" i="76"/>
  <c r="EB41" i="76"/>
  <c r="EC41" i="76"/>
  <c r="ED41" i="76"/>
  <c r="EE41" i="76"/>
  <c r="EI41" i="76"/>
  <c r="EJ41" i="76"/>
  <c r="EK41" i="76"/>
  <c r="EL41" i="76"/>
  <c r="EM41" i="76"/>
  <c r="EN41" i="76"/>
  <c r="EO41" i="76"/>
  <c r="EP41" i="76"/>
  <c r="EQ41" i="76"/>
  <c r="ER41" i="76"/>
  <c r="ES41" i="76"/>
  <c r="ET41" i="76"/>
  <c r="EU41" i="76"/>
  <c r="EV41" i="76"/>
  <c r="EW41" i="76"/>
  <c r="EX41" i="76"/>
  <c r="EY41" i="76"/>
  <c r="EZ41" i="76"/>
  <c r="FA41" i="76"/>
  <c r="FB41" i="76"/>
  <c r="FC41" i="76"/>
  <c r="FD41" i="76"/>
  <c r="FE41" i="76"/>
  <c r="FF41" i="76"/>
  <c r="FG41" i="76"/>
  <c r="FH41" i="76"/>
  <c r="FI41" i="76"/>
  <c r="FJ41" i="76"/>
  <c r="FK41" i="76"/>
  <c r="FL41" i="76"/>
  <c r="FM41" i="76"/>
  <c r="FQ41" i="76"/>
  <c r="FR41" i="76"/>
  <c r="FS41" i="76"/>
  <c r="FT41" i="76"/>
  <c r="FU41" i="76"/>
  <c r="FV41" i="76"/>
  <c r="FW41" i="76"/>
  <c r="FX41" i="76"/>
  <c r="FY41" i="76"/>
  <c r="FZ41" i="76"/>
  <c r="GA41" i="76"/>
  <c r="GB41" i="76"/>
  <c r="GC41" i="76"/>
  <c r="GD41" i="76"/>
  <c r="GE41" i="76"/>
  <c r="GF41" i="76"/>
  <c r="GG41" i="76"/>
  <c r="GH41" i="76"/>
  <c r="GI41" i="76"/>
  <c r="GJ41" i="76"/>
  <c r="GK41" i="76"/>
  <c r="GL41" i="76"/>
  <c r="GM41" i="76"/>
  <c r="GN41" i="76"/>
  <c r="GO41" i="76"/>
  <c r="GP41" i="76"/>
  <c r="GQ41" i="76"/>
  <c r="GR41" i="76"/>
  <c r="GS41" i="76"/>
  <c r="GT41" i="76"/>
  <c r="GU41" i="76"/>
  <c r="GY41" i="76"/>
  <c r="GZ41" i="76"/>
  <c r="HA41" i="76"/>
  <c r="HB41" i="76"/>
  <c r="HC41" i="76"/>
  <c r="HD41" i="76"/>
  <c r="HE41" i="76"/>
  <c r="HF41" i="76"/>
  <c r="HG41" i="76"/>
  <c r="HH41" i="76"/>
  <c r="HI41" i="76"/>
  <c r="HJ41" i="76"/>
  <c r="HK41" i="76"/>
  <c r="HL41" i="76"/>
  <c r="HM41" i="76"/>
  <c r="HN41" i="76"/>
  <c r="HO41" i="76"/>
  <c r="HP41" i="76"/>
  <c r="HQ41" i="76"/>
  <c r="HR41" i="76"/>
  <c r="HS41" i="76"/>
  <c r="HT41" i="76"/>
  <c r="HU41" i="76"/>
  <c r="HV41" i="76"/>
  <c r="HW41" i="76"/>
  <c r="HX41" i="76"/>
  <c r="HY41" i="76"/>
  <c r="HZ41" i="76"/>
  <c r="IA41" i="76"/>
  <c r="IB41" i="76"/>
  <c r="IC41" i="76"/>
  <c r="IG41" i="76"/>
  <c r="IH41" i="76"/>
  <c r="II41" i="76"/>
  <c r="IJ41" i="76"/>
  <c r="IK41" i="76"/>
  <c r="IL41" i="76"/>
  <c r="IM41" i="76"/>
  <c r="IN41" i="76"/>
  <c r="IO41" i="76"/>
  <c r="IP41" i="76"/>
  <c r="IQ41" i="76"/>
  <c r="IR41" i="76"/>
  <c r="IS41" i="76"/>
  <c r="IT41" i="76"/>
  <c r="IU41" i="76"/>
  <c r="IV41" i="76"/>
  <c r="IW41" i="76"/>
  <c r="IX41" i="76"/>
  <c r="IY41" i="76"/>
  <c r="IZ41" i="76"/>
  <c r="JA41" i="76"/>
  <c r="JB41" i="76"/>
  <c r="JC41" i="76"/>
  <c r="JD41" i="76"/>
  <c r="JE41" i="76"/>
  <c r="JF41" i="76"/>
  <c r="JG41" i="76"/>
  <c r="JH41" i="76"/>
  <c r="JI41" i="76"/>
  <c r="JJ41" i="76"/>
  <c r="JK41" i="76"/>
  <c r="JO41" i="76"/>
  <c r="JP41" i="76"/>
  <c r="JQ41" i="76"/>
  <c r="JR41" i="76"/>
  <c r="JS41" i="76"/>
  <c r="JT41" i="76"/>
  <c r="JU41" i="76"/>
  <c r="JV41" i="76"/>
  <c r="JW41" i="76"/>
  <c r="JX41" i="76"/>
  <c r="JY41" i="76"/>
  <c r="JZ41" i="76"/>
  <c r="KA41" i="76"/>
  <c r="KB41" i="76"/>
  <c r="KC41" i="76"/>
  <c r="KD41" i="76"/>
  <c r="KE41" i="76"/>
  <c r="KF41" i="76"/>
  <c r="KG41" i="76"/>
  <c r="KH41" i="76"/>
  <c r="KI41" i="76"/>
  <c r="KJ41" i="76"/>
  <c r="KK41" i="76"/>
  <c r="KL41" i="76"/>
  <c r="KM41" i="76"/>
  <c r="KN41" i="76"/>
  <c r="KO41" i="76"/>
  <c r="KP41" i="76"/>
  <c r="KQ41" i="76"/>
  <c r="KR41" i="76"/>
  <c r="KS41" i="76"/>
  <c r="KW41" i="76"/>
  <c r="KX41" i="76"/>
  <c r="KY41" i="76"/>
  <c r="KZ41" i="76"/>
  <c r="LA41" i="76"/>
  <c r="LB41" i="76"/>
  <c r="LC41" i="76"/>
  <c r="LD41" i="76"/>
  <c r="LE41" i="76"/>
  <c r="LF41" i="76"/>
  <c r="LG41" i="76"/>
  <c r="LH41" i="76"/>
  <c r="LI41" i="76"/>
  <c r="LJ41" i="76"/>
  <c r="LK41" i="76"/>
  <c r="LL41" i="76"/>
  <c r="LM41" i="76"/>
  <c r="LN41" i="76"/>
  <c r="LO41" i="76"/>
  <c r="LP41" i="76"/>
  <c r="LQ41" i="76"/>
  <c r="LR41" i="76"/>
  <c r="LS41" i="76"/>
  <c r="LT41" i="76"/>
  <c r="LU41" i="76"/>
  <c r="LV41" i="76"/>
  <c r="LW41" i="76"/>
  <c r="LX41" i="76"/>
  <c r="LY41" i="76"/>
  <c r="LZ41" i="76"/>
  <c r="MA41" i="76"/>
  <c r="ME41" i="76"/>
  <c r="MF41" i="76"/>
  <c r="MG41" i="76"/>
  <c r="MH41" i="76"/>
  <c r="MI41" i="76"/>
  <c r="MJ41" i="76"/>
  <c r="MK41" i="76"/>
  <c r="ML41" i="76"/>
  <c r="MM41" i="76"/>
  <c r="MN41" i="76"/>
  <c r="MO41" i="76"/>
  <c r="MP41" i="76"/>
  <c r="MQ41" i="76"/>
  <c r="MR41" i="76"/>
  <c r="MS41" i="76"/>
  <c r="MT41" i="76"/>
  <c r="MU41" i="76"/>
  <c r="MV41" i="76"/>
  <c r="MW41" i="76"/>
  <c r="MX41" i="76"/>
  <c r="MY41" i="76"/>
  <c r="MZ41" i="76"/>
  <c r="NA41" i="76"/>
  <c r="NB41" i="76"/>
  <c r="NC41" i="76"/>
  <c r="ND41" i="76"/>
  <c r="NE41" i="76"/>
  <c r="NF41" i="76"/>
  <c r="NG41" i="76"/>
  <c r="NH41" i="76"/>
  <c r="NI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P42" i="76"/>
  <c r="Q42" i="76"/>
  <c r="R42" i="76"/>
  <c r="S42" i="76"/>
  <c r="T42" i="76"/>
  <c r="U42" i="76"/>
  <c r="V42" i="76"/>
  <c r="W42" i="76"/>
  <c r="X42" i="76"/>
  <c r="Y42" i="76"/>
  <c r="Z42" i="76"/>
  <c r="AA42" i="76"/>
  <c r="AB42" i="76"/>
  <c r="AC42" i="76"/>
  <c r="AD42" i="76"/>
  <c r="AE42" i="76"/>
  <c r="AF42" i="76"/>
  <c r="AG42" i="76"/>
  <c r="AK42" i="76"/>
  <c r="AL42" i="76"/>
  <c r="AM42" i="76"/>
  <c r="AN42" i="76"/>
  <c r="AO42" i="76"/>
  <c r="AP42" i="76"/>
  <c r="AQ42" i="76"/>
  <c r="AR42" i="76"/>
  <c r="AS42" i="76"/>
  <c r="AT42" i="76"/>
  <c r="AU42" i="76"/>
  <c r="AV42" i="76"/>
  <c r="AW42" i="76"/>
  <c r="AX42" i="76"/>
  <c r="AY42" i="76"/>
  <c r="AZ42" i="76"/>
  <c r="BA42" i="76"/>
  <c r="BB42" i="76"/>
  <c r="BC42" i="76"/>
  <c r="BD42" i="76"/>
  <c r="BE42" i="76"/>
  <c r="BF42" i="76"/>
  <c r="BG42" i="76"/>
  <c r="BH42" i="76"/>
  <c r="BI42" i="76"/>
  <c r="BJ42" i="76"/>
  <c r="BK42" i="76"/>
  <c r="BL42" i="76"/>
  <c r="BM42" i="76"/>
  <c r="BN42" i="76"/>
  <c r="BO42" i="76"/>
  <c r="BS42" i="76"/>
  <c r="BT42" i="76"/>
  <c r="BU42" i="76"/>
  <c r="BV42" i="76"/>
  <c r="BW42" i="76"/>
  <c r="BX42" i="76"/>
  <c r="BY42" i="76"/>
  <c r="BZ42" i="76"/>
  <c r="CA42" i="76"/>
  <c r="CB42" i="76"/>
  <c r="CC42" i="76"/>
  <c r="CD42" i="76"/>
  <c r="CE42" i="76"/>
  <c r="CF42" i="76"/>
  <c r="CG42" i="76"/>
  <c r="CH42" i="76"/>
  <c r="CI42" i="76"/>
  <c r="CJ42" i="76"/>
  <c r="CK42" i="76"/>
  <c r="CL42" i="76"/>
  <c r="CM42" i="76"/>
  <c r="CN42" i="76"/>
  <c r="CO42" i="76"/>
  <c r="CP42" i="76"/>
  <c r="CQ42" i="76"/>
  <c r="CR42" i="76"/>
  <c r="CS42" i="76"/>
  <c r="CT42" i="76"/>
  <c r="CU42" i="76"/>
  <c r="CV42" i="76"/>
  <c r="CW42" i="76"/>
  <c r="DA42" i="76"/>
  <c r="DB42" i="76"/>
  <c r="DC42" i="76"/>
  <c r="DD42" i="76"/>
  <c r="DE42" i="76"/>
  <c r="DF42" i="76"/>
  <c r="DG42" i="76"/>
  <c r="DH42" i="76"/>
  <c r="DI42" i="76"/>
  <c r="DJ42" i="76"/>
  <c r="DK42" i="76"/>
  <c r="DL42" i="76"/>
  <c r="DM42" i="76"/>
  <c r="DN42" i="76"/>
  <c r="DO42" i="76"/>
  <c r="DP42" i="76"/>
  <c r="DQ42" i="76"/>
  <c r="DR42" i="76"/>
  <c r="DS42" i="76"/>
  <c r="DT42" i="76"/>
  <c r="DU42" i="76"/>
  <c r="DV42" i="76"/>
  <c r="DW42" i="76"/>
  <c r="DX42" i="76"/>
  <c r="DY42" i="76"/>
  <c r="DZ42" i="76"/>
  <c r="EA42" i="76"/>
  <c r="EB42" i="76"/>
  <c r="EC42" i="76"/>
  <c r="ED42" i="76"/>
  <c r="EE42" i="76"/>
  <c r="EI42" i="76"/>
  <c r="EJ42" i="76"/>
  <c r="EK42" i="76"/>
  <c r="EL42" i="76"/>
  <c r="EM42" i="76"/>
  <c r="EN42" i="76"/>
  <c r="EO42" i="76"/>
  <c r="EP42" i="76"/>
  <c r="EQ42" i="76"/>
  <c r="ER42" i="76"/>
  <c r="ES42" i="76"/>
  <c r="ET42" i="76"/>
  <c r="EU42" i="76"/>
  <c r="EV42" i="76"/>
  <c r="EW42" i="76"/>
  <c r="EX42" i="76"/>
  <c r="EY42" i="76"/>
  <c r="EZ42" i="76"/>
  <c r="FA42" i="76"/>
  <c r="FB42" i="76"/>
  <c r="FC42" i="76"/>
  <c r="FD42" i="76"/>
  <c r="FE42" i="76"/>
  <c r="FF42" i="76"/>
  <c r="FG42" i="76"/>
  <c r="FH42" i="76"/>
  <c r="FI42" i="76"/>
  <c r="FJ42" i="76"/>
  <c r="FK42" i="76"/>
  <c r="FL42" i="76"/>
  <c r="FM42" i="76"/>
  <c r="FQ42" i="76"/>
  <c r="FR42" i="76"/>
  <c r="FS42" i="76"/>
  <c r="FT42" i="76"/>
  <c r="FU42" i="76"/>
  <c r="FV42" i="76"/>
  <c r="FW42" i="76"/>
  <c r="FX42" i="76"/>
  <c r="FY42" i="76"/>
  <c r="FZ42" i="76"/>
  <c r="GA42" i="76"/>
  <c r="GB42" i="76"/>
  <c r="GC42" i="76"/>
  <c r="GD42" i="76"/>
  <c r="GE42" i="76"/>
  <c r="GF42" i="76"/>
  <c r="GG42" i="76"/>
  <c r="GH42" i="76"/>
  <c r="GI42" i="76"/>
  <c r="GJ42" i="76"/>
  <c r="GK42" i="76"/>
  <c r="GL42" i="76"/>
  <c r="GM42" i="76"/>
  <c r="GN42" i="76"/>
  <c r="GO42" i="76"/>
  <c r="GP42" i="76"/>
  <c r="GQ42" i="76"/>
  <c r="GR42" i="76"/>
  <c r="GS42" i="76"/>
  <c r="GT42" i="76"/>
  <c r="GU42" i="76"/>
  <c r="GY42" i="76"/>
  <c r="GZ42" i="76"/>
  <c r="HA42" i="76"/>
  <c r="HB42" i="76"/>
  <c r="HC42" i="76"/>
  <c r="HD42" i="76"/>
  <c r="HE42" i="76"/>
  <c r="HF42" i="76"/>
  <c r="HG42" i="76"/>
  <c r="HH42" i="76"/>
  <c r="HI42" i="76"/>
  <c r="HJ42" i="76"/>
  <c r="HK42" i="76"/>
  <c r="HL42" i="76"/>
  <c r="HM42" i="76"/>
  <c r="HN42" i="76"/>
  <c r="HO42" i="76"/>
  <c r="HP42" i="76"/>
  <c r="HQ42" i="76"/>
  <c r="HR42" i="76"/>
  <c r="HS42" i="76"/>
  <c r="HT42" i="76"/>
  <c r="HU42" i="76"/>
  <c r="HV42" i="76"/>
  <c r="HW42" i="76"/>
  <c r="HX42" i="76"/>
  <c r="HY42" i="76"/>
  <c r="HZ42" i="76"/>
  <c r="IA42" i="76"/>
  <c r="IB42" i="76"/>
  <c r="IC42" i="76"/>
  <c r="IG42" i="76"/>
  <c r="IH42" i="76"/>
  <c r="II42" i="76"/>
  <c r="IJ42" i="76"/>
  <c r="IK42" i="76"/>
  <c r="IL42" i="76"/>
  <c r="IM42" i="76"/>
  <c r="IN42" i="76"/>
  <c r="IO42" i="76"/>
  <c r="IP42" i="76"/>
  <c r="IQ42" i="76"/>
  <c r="IR42" i="76"/>
  <c r="IS42" i="76"/>
  <c r="IT42" i="76"/>
  <c r="IU42" i="76"/>
  <c r="IV42" i="76"/>
  <c r="IW42" i="76"/>
  <c r="IX42" i="76"/>
  <c r="IY42" i="76"/>
  <c r="IZ42" i="76"/>
  <c r="JA42" i="76"/>
  <c r="JB42" i="76"/>
  <c r="JC42" i="76"/>
  <c r="JD42" i="76"/>
  <c r="JE42" i="76"/>
  <c r="JF42" i="76"/>
  <c r="JG42" i="76"/>
  <c r="JH42" i="76"/>
  <c r="JI42" i="76"/>
  <c r="JJ42" i="76"/>
  <c r="JK42" i="76"/>
  <c r="JO42" i="76"/>
  <c r="JP42" i="76"/>
  <c r="JQ42" i="76"/>
  <c r="JR42" i="76"/>
  <c r="JS42" i="76"/>
  <c r="JT42" i="76"/>
  <c r="JU42" i="76"/>
  <c r="JV42" i="76"/>
  <c r="JW42" i="76"/>
  <c r="JX42" i="76"/>
  <c r="JY42" i="76"/>
  <c r="JZ42" i="76"/>
  <c r="KA42" i="76"/>
  <c r="KB42" i="76"/>
  <c r="KC42" i="76"/>
  <c r="KD42" i="76"/>
  <c r="KE42" i="76"/>
  <c r="KF42" i="76"/>
  <c r="KG42" i="76"/>
  <c r="KH42" i="76"/>
  <c r="KI42" i="76"/>
  <c r="KJ42" i="76"/>
  <c r="KK42" i="76"/>
  <c r="KL42" i="76"/>
  <c r="KM42" i="76"/>
  <c r="KN42" i="76"/>
  <c r="KO42" i="76"/>
  <c r="KP42" i="76"/>
  <c r="KQ42" i="76"/>
  <c r="KR42" i="76"/>
  <c r="KS42" i="76"/>
  <c r="KW42" i="76"/>
  <c r="KX42" i="76"/>
  <c r="KY42" i="76"/>
  <c r="KZ42" i="76"/>
  <c r="LA42" i="76"/>
  <c r="LB42" i="76"/>
  <c r="LC42" i="76"/>
  <c r="LD42" i="76"/>
  <c r="LE42" i="76"/>
  <c r="LF42" i="76"/>
  <c r="LG42" i="76"/>
  <c r="LH42" i="76"/>
  <c r="LI42" i="76"/>
  <c r="LJ42" i="76"/>
  <c r="LK42" i="76"/>
  <c r="LL42" i="76"/>
  <c r="LM42" i="76"/>
  <c r="LN42" i="76"/>
  <c r="LO42" i="76"/>
  <c r="LP42" i="76"/>
  <c r="LQ42" i="76"/>
  <c r="LR42" i="76"/>
  <c r="LS42" i="76"/>
  <c r="LT42" i="76"/>
  <c r="LU42" i="76"/>
  <c r="LV42" i="76"/>
  <c r="LW42" i="76"/>
  <c r="LX42" i="76"/>
  <c r="LY42" i="76"/>
  <c r="LZ42" i="76"/>
  <c r="MA42" i="76"/>
  <c r="ME42" i="76"/>
  <c r="MF42" i="76"/>
  <c r="MG42" i="76"/>
  <c r="MH42" i="76"/>
  <c r="MI42" i="76"/>
  <c r="MJ42" i="76"/>
  <c r="MK42" i="76"/>
  <c r="ML42" i="76"/>
  <c r="MM42" i="76"/>
  <c r="MN42" i="76"/>
  <c r="MO42" i="76"/>
  <c r="MP42" i="76"/>
  <c r="MQ42" i="76"/>
  <c r="MR42" i="76"/>
  <c r="MS42" i="76"/>
  <c r="MT42" i="76"/>
  <c r="MU42" i="76"/>
  <c r="MV42" i="76"/>
  <c r="MW42" i="76"/>
  <c r="MX42" i="76"/>
  <c r="MY42" i="76"/>
  <c r="MZ42" i="76"/>
  <c r="NA42" i="76"/>
  <c r="NB42" i="76"/>
  <c r="NC42" i="76"/>
  <c r="ND42" i="76"/>
  <c r="NE42" i="76"/>
  <c r="NF42" i="76"/>
  <c r="NG42" i="76"/>
  <c r="NH42" i="76"/>
  <c r="NI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P43" i="76"/>
  <c r="Q43" i="76"/>
  <c r="R43" i="76"/>
  <c r="S43" i="76"/>
  <c r="T43" i="76"/>
  <c r="U43" i="76"/>
  <c r="V43" i="76"/>
  <c r="W43" i="76"/>
  <c r="X43" i="76"/>
  <c r="Y43" i="76"/>
  <c r="Z43" i="76"/>
  <c r="AA43" i="76"/>
  <c r="AB43" i="76"/>
  <c r="AC43" i="76"/>
  <c r="AD43" i="76"/>
  <c r="AE43" i="76"/>
  <c r="AF43" i="76"/>
  <c r="AG43" i="76"/>
  <c r="AK43" i="76"/>
  <c r="AL43" i="76"/>
  <c r="AM43" i="76"/>
  <c r="AN43" i="76"/>
  <c r="AO43" i="76"/>
  <c r="AP43" i="76"/>
  <c r="AQ43" i="76"/>
  <c r="AR43" i="76"/>
  <c r="AS43" i="76"/>
  <c r="AT43" i="76"/>
  <c r="AU43" i="76"/>
  <c r="AV43" i="76"/>
  <c r="AW43" i="76"/>
  <c r="AX43" i="76"/>
  <c r="AY43" i="76"/>
  <c r="AZ43" i="76"/>
  <c r="BA43" i="76"/>
  <c r="BB43" i="76"/>
  <c r="BC43" i="76"/>
  <c r="BD43" i="76"/>
  <c r="BE43" i="76"/>
  <c r="BF43" i="76"/>
  <c r="BG43" i="76"/>
  <c r="BH43" i="76"/>
  <c r="BI43" i="76"/>
  <c r="BJ43" i="76"/>
  <c r="BK43" i="76"/>
  <c r="BL43" i="76"/>
  <c r="BM43" i="76"/>
  <c r="BN43" i="76"/>
  <c r="BO43" i="76"/>
  <c r="BS43" i="76"/>
  <c r="BT43" i="76"/>
  <c r="BU43" i="76"/>
  <c r="BV43" i="76"/>
  <c r="BW43" i="76"/>
  <c r="BX43" i="76"/>
  <c r="BY43" i="76"/>
  <c r="BZ43" i="76"/>
  <c r="CA43" i="76"/>
  <c r="CB43" i="76"/>
  <c r="CC43" i="76"/>
  <c r="CD43" i="76"/>
  <c r="CE43" i="76"/>
  <c r="CF43" i="76"/>
  <c r="CG43" i="76"/>
  <c r="CH43" i="76"/>
  <c r="CI43" i="76"/>
  <c r="CJ43" i="76"/>
  <c r="CK43" i="76"/>
  <c r="CL43" i="76"/>
  <c r="CM43" i="76"/>
  <c r="CN43" i="76"/>
  <c r="CO43" i="76"/>
  <c r="CP43" i="76"/>
  <c r="CQ43" i="76"/>
  <c r="CR43" i="76"/>
  <c r="CS43" i="76"/>
  <c r="CT43" i="76"/>
  <c r="CU43" i="76"/>
  <c r="CV43" i="76"/>
  <c r="CW43" i="76"/>
  <c r="DA43" i="76"/>
  <c r="DB43" i="76"/>
  <c r="DC43" i="76"/>
  <c r="DD43" i="76"/>
  <c r="DE43" i="76"/>
  <c r="DF43" i="76"/>
  <c r="DG43" i="76"/>
  <c r="DH43" i="76"/>
  <c r="DI43" i="76"/>
  <c r="DJ43" i="76"/>
  <c r="DK43" i="76"/>
  <c r="DL43" i="76"/>
  <c r="DM43" i="76"/>
  <c r="DN43" i="76"/>
  <c r="DO43" i="76"/>
  <c r="DP43" i="76"/>
  <c r="DQ43" i="76"/>
  <c r="DR43" i="76"/>
  <c r="DS43" i="76"/>
  <c r="DT43" i="76"/>
  <c r="DU43" i="76"/>
  <c r="DV43" i="76"/>
  <c r="DW43" i="76"/>
  <c r="DX43" i="76"/>
  <c r="DY43" i="76"/>
  <c r="DZ43" i="76"/>
  <c r="EA43" i="76"/>
  <c r="EB43" i="76"/>
  <c r="EC43" i="76"/>
  <c r="ED43" i="76"/>
  <c r="EE43" i="76"/>
  <c r="EI43" i="76"/>
  <c r="EJ43" i="76"/>
  <c r="EK43" i="76"/>
  <c r="EL43" i="76"/>
  <c r="EM43" i="76"/>
  <c r="EN43" i="76"/>
  <c r="EO43" i="76"/>
  <c r="EP43" i="76"/>
  <c r="EQ43" i="76"/>
  <c r="ER43" i="76"/>
  <c r="ES43" i="76"/>
  <c r="ET43" i="76"/>
  <c r="EU43" i="76"/>
  <c r="EV43" i="76"/>
  <c r="EW43" i="76"/>
  <c r="EX43" i="76"/>
  <c r="EY43" i="76"/>
  <c r="EZ43" i="76"/>
  <c r="FA43" i="76"/>
  <c r="FB43" i="76"/>
  <c r="FC43" i="76"/>
  <c r="FD43" i="76"/>
  <c r="FE43" i="76"/>
  <c r="FF43" i="76"/>
  <c r="FG43" i="76"/>
  <c r="FH43" i="76"/>
  <c r="FI43" i="76"/>
  <c r="FJ43" i="76"/>
  <c r="FK43" i="76"/>
  <c r="FL43" i="76"/>
  <c r="FM43" i="76"/>
  <c r="FQ43" i="76"/>
  <c r="FR43" i="76"/>
  <c r="FS43" i="76"/>
  <c r="FT43" i="76"/>
  <c r="FU43" i="76"/>
  <c r="FV43" i="76"/>
  <c r="FW43" i="76"/>
  <c r="FX43" i="76"/>
  <c r="FY43" i="76"/>
  <c r="FZ43" i="76"/>
  <c r="GA43" i="76"/>
  <c r="GB43" i="76"/>
  <c r="GC43" i="76"/>
  <c r="GD43" i="76"/>
  <c r="GE43" i="76"/>
  <c r="GF43" i="76"/>
  <c r="GG43" i="76"/>
  <c r="GH43" i="76"/>
  <c r="GI43" i="76"/>
  <c r="GJ43" i="76"/>
  <c r="GK43" i="76"/>
  <c r="GL43" i="76"/>
  <c r="GM43" i="76"/>
  <c r="GN43" i="76"/>
  <c r="GO43" i="76"/>
  <c r="GP43" i="76"/>
  <c r="GQ43" i="76"/>
  <c r="GR43" i="76"/>
  <c r="GS43" i="76"/>
  <c r="GT43" i="76"/>
  <c r="GU43" i="76"/>
  <c r="GY43" i="76"/>
  <c r="GZ43" i="76"/>
  <c r="HA43" i="76"/>
  <c r="HB43" i="76"/>
  <c r="HC43" i="76"/>
  <c r="HD43" i="76"/>
  <c r="HE43" i="76"/>
  <c r="HF43" i="76"/>
  <c r="HG43" i="76"/>
  <c r="HH43" i="76"/>
  <c r="HI43" i="76"/>
  <c r="HJ43" i="76"/>
  <c r="HK43" i="76"/>
  <c r="HL43" i="76"/>
  <c r="HM43" i="76"/>
  <c r="HN43" i="76"/>
  <c r="HO43" i="76"/>
  <c r="HP43" i="76"/>
  <c r="HQ43" i="76"/>
  <c r="HR43" i="76"/>
  <c r="HS43" i="76"/>
  <c r="HT43" i="76"/>
  <c r="HU43" i="76"/>
  <c r="HV43" i="76"/>
  <c r="HW43" i="76"/>
  <c r="HX43" i="76"/>
  <c r="HY43" i="76"/>
  <c r="HZ43" i="76"/>
  <c r="IA43" i="76"/>
  <c r="IB43" i="76"/>
  <c r="IC43" i="76"/>
  <c r="IG43" i="76"/>
  <c r="IH43" i="76"/>
  <c r="II43" i="76"/>
  <c r="IJ43" i="76"/>
  <c r="IK43" i="76"/>
  <c r="IL43" i="76"/>
  <c r="IM43" i="76"/>
  <c r="IN43" i="76"/>
  <c r="IO43" i="76"/>
  <c r="IP43" i="76"/>
  <c r="IQ43" i="76"/>
  <c r="IR43" i="76"/>
  <c r="IS43" i="76"/>
  <c r="IT43" i="76"/>
  <c r="IU43" i="76"/>
  <c r="IV43" i="76"/>
  <c r="IW43" i="76"/>
  <c r="IX43" i="76"/>
  <c r="IY43" i="76"/>
  <c r="IZ43" i="76"/>
  <c r="JA43" i="76"/>
  <c r="JB43" i="76"/>
  <c r="JC43" i="76"/>
  <c r="JD43" i="76"/>
  <c r="JE43" i="76"/>
  <c r="JF43" i="76"/>
  <c r="JG43" i="76"/>
  <c r="JH43" i="76"/>
  <c r="JI43" i="76"/>
  <c r="JJ43" i="76"/>
  <c r="JK43" i="76"/>
  <c r="JO43" i="76"/>
  <c r="JP43" i="76"/>
  <c r="JQ43" i="76"/>
  <c r="JR43" i="76"/>
  <c r="JS43" i="76"/>
  <c r="JT43" i="76"/>
  <c r="JU43" i="76"/>
  <c r="JV43" i="76"/>
  <c r="JW43" i="76"/>
  <c r="JX43" i="76"/>
  <c r="JY43" i="76"/>
  <c r="JZ43" i="76"/>
  <c r="KA43" i="76"/>
  <c r="KB43" i="76"/>
  <c r="KC43" i="76"/>
  <c r="KD43" i="76"/>
  <c r="KE43" i="76"/>
  <c r="KF43" i="76"/>
  <c r="KG43" i="76"/>
  <c r="KH43" i="76"/>
  <c r="KI43" i="76"/>
  <c r="KJ43" i="76"/>
  <c r="KK43" i="76"/>
  <c r="KL43" i="76"/>
  <c r="KM43" i="76"/>
  <c r="KN43" i="76"/>
  <c r="KO43" i="76"/>
  <c r="KP43" i="76"/>
  <c r="KQ43" i="76"/>
  <c r="KR43" i="76"/>
  <c r="KS43" i="76"/>
  <c r="KW43" i="76"/>
  <c r="KX43" i="76"/>
  <c r="KY43" i="76"/>
  <c r="KZ43" i="76"/>
  <c r="LA43" i="76"/>
  <c r="LB43" i="76"/>
  <c r="LC43" i="76"/>
  <c r="LD43" i="76"/>
  <c r="LE43" i="76"/>
  <c r="LF43" i="76"/>
  <c r="LG43" i="76"/>
  <c r="LH43" i="76"/>
  <c r="LI43" i="76"/>
  <c r="LJ43" i="76"/>
  <c r="LK43" i="76"/>
  <c r="LL43" i="76"/>
  <c r="LM43" i="76"/>
  <c r="LN43" i="76"/>
  <c r="LO43" i="76"/>
  <c r="LP43" i="76"/>
  <c r="LQ43" i="76"/>
  <c r="LR43" i="76"/>
  <c r="LS43" i="76"/>
  <c r="LT43" i="76"/>
  <c r="LU43" i="76"/>
  <c r="LV43" i="76"/>
  <c r="LW43" i="76"/>
  <c r="LX43" i="76"/>
  <c r="LY43" i="76"/>
  <c r="LZ43" i="76"/>
  <c r="MA43" i="76"/>
  <c r="ME43" i="76"/>
  <c r="MF43" i="76"/>
  <c r="MG43" i="76"/>
  <c r="MH43" i="76"/>
  <c r="MI43" i="76"/>
  <c r="MJ43" i="76"/>
  <c r="MK43" i="76"/>
  <c r="ML43" i="76"/>
  <c r="MM43" i="76"/>
  <c r="MN43" i="76"/>
  <c r="MO43" i="76"/>
  <c r="MP43" i="76"/>
  <c r="MQ43" i="76"/>
  <c r="MR43" i="76"/>
  <c r="MS43" i="76"/>
  <c r="MT43" i="76"/>
  <c r="MU43" i="76"/>
  <c r="MV43" i="76"/>
  <c r="MW43" i="76"/>
  <c r="MX43" i="76"/>
  <c r="MY43" i="76"/>
  <c r="MZ43" i="76"/>
  <c r="NA43" i="76"/>
  <c r="NB43" i="76"/>
  <c r="NC43" i="76"/>
  <c r="ND43" i="76"/>
  <c r="NE43" i="76"/>
  <c r="NF43" i="76"/>
  <c r="NG43" i="76"/>
  <c r="NH43" i="76"/>
  <c r="NI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P44" i="76"/>
  <c r="Q44" i="76"/>
  <c r="R44" i="76"/>
  <c r="S44" i="76"/>
  <c r="T44" i="76"/>
  <c r="U44" i="76"/>
  <c r="V44" i="76"/>
  <c r="W44" i="76"/>
  <c r="X44" i="76"/>
  <c r="Y44" i="76"/>
  <c r="Z44" i="76"/>
  <c r="AA44" i="76"/>
  <c r="AB44" i="76"/>
  <c r="AC44" i="76"/>
  <c r="AD44" i="76"/>
  <c r="AE44" i="76"/>
  <c r="AF44" i="76"/>
  <c r="AG44" i="76"/>
  <c r="AK44" i="76"/>
  <c r="AL44" i="76"/>
  <c r="AM44" i="76"/>
  <c r="AN44" i="76"/>
  <c r="AO44" i="76"/>
  <c r="AP44" i="76"/>
  <c r="AQ44" i="76"/>
  <c r="AR44" i="76"/>
  <c r="AS44" i="76"/>
  <c r="AT44" i="76"/>
  <c r="AU44" i="76"/>
  <c r="AV44" i="76"/>
  <c r="AW44" i="76"/>
  <c r="AX44" i="76"/>
  <c r="AY44" i="76"/>
  <c r="AZ44" i="76"/>
  <c r="BA44" i="76"/>
  <c r="BB44" i="76"/>
  <c r="BC44" i="76"/>
  <c r="BD44" i="76"/>
  <c r="BE44" i="76"/>
  <c r="BF44" i="76"/>
  <c r="BG44" i="76"/>
  <c r="BH44" i="76"/>
  <c r="BI44" i="76"/>
  <c r="BJ44" i="76"/>
  <c r="BK44" i="76"/>
  <c r="BL44" i="76"/>
  <c r="BM44" i="76"/>
  <c r="BN44" i="76"/>
  <c r="BO44" i="76"/>
  <c r="BS44" i="76"/>
  <c r="BT44" i="76"/>
  <c r="BU44" i="76"/>
  <c r="BV44" i="76"/>
  <c r="BW44" i="76"/>
  <c r="BX44" i="76"/>
  <c r="BY44" i="76"/>
  <c r="BZ44" i="76"/>
  <c r="CA44" i="76"/>
  <c r="CB44" i="76"/>
  <c r="CC44" i="76"/>
  <c r="CD44" i="76"/>
  <c r="CE44" i="76"/>
  <c r="CF44" i="76"/>
  <c r="CG44" i="76"/>
  <c r="CH44" i="76"/>
  <c r="CI44" i="76"/>
  <c r="CJ44" i="76"/>
  <c r="CK44" i="76"/>
  <c r="CL44" i="76"/>
  <c r="CM44" i="76"/>
  <c r="CN44" i="76"/>
  <c r="CO44" i="76"/>
  <c r="CP44" i="76"/>
  <c r="CQ44" i="76"/>
  <c r="CR44" i="76"/>
  <c r="CS44" i="76"/>
  <c r="CT44" i="76"/>
  <c r="CU44" i="76"/>
  <c r="CV44" i="76"/>
  <c r="CW44" i="76"/>
  <c r="DA44" i="76"/>
  <c r="DB44" i="76"/>
  <c r="DC44" i="76"/>
  <c r="DD44" i="76"/>
  <c r="DE44" i="76"/>
  <c r="DF44" i="76"/>
  <c r="DG44" i="76"/>
  <c r="DH44" i="76"/>
  <c r="DI44" i="76"/>
  <c r="DJ44" i="76"/>
  <c r="DK44" i="76"/>
  <c r="DL44" i="76"/>
  <c r="DM44" i="76"/>
  <c r="DN44" i="76"/>
  <c r="DO44" i="76"/>
  <c r="DP44" i="76"/>
  <c r="DQ44" i="76"/>
  <c r="DR44" i="76"/>
  <c r="DS44" i="76"/>
  <c r="DT44" i="76"/>
  <c r="DU44" i="76"/>
  <c r="DV44" i="76"/>
  <c r="DW44" i="76"/>
  <c r="DX44" i="76"/>
  <c r="DY44" i="76"/>
  <c r="DZ44" i="76"/>
  <c r="EA44" i="76"/>
  <c r="EB44" i="76"/>
  <c r="EC44" i="76"/>
  <c r="ED44" i="76"/>
  <c r="EE44" i="76"/>
  <c r="EI44" i="76"/>
  <c r="EJ44" i="76"/>
  <c r="EK44" i="76"/>
  <c r="EL44" i="76"/>
  <c r="EM44" i="76"/>
  <c r="EN44" i="76"/>
  <c r="EO44" i="76"/>
  <c r="EP44" i="76"/>
  <c r="EQ44" i="76"/>
  <c r="ER44" i="76"/>
  <c r="ES44" i="76"/>
  <c r="ET44" i="76"/>
  <c r="EU44" i="76"/>
  <c r="EV44" i="76"/>
  <c r="EW44" i="76"/>
  <c r="EX44" i="76"/>
  <c r="EY44" i="76"/>
  <c r="EZ44" i="76"/>
  <c r="FA44" i="76"/>
  <c r="FB44" i="76"/>
  <c r="FC44" i="76"/>
  <c r="FD44" i="76"/>
  <c r="FE44" i="76"/>
  <c r="FF44" i="76"/>
  <c r="FG44" i="76"/>
  <c r="FH44" i="76"/>
  <c r="FI44" i="76"/>
  <c r="FJ44" i="76"/>
  <c r="FK44" i="76"/>
  <c r="FL44" i="76"/>
  <c r="FM44" i="76"/>
  <c r="FQ44" i="76"/>
  <c r="FR44" i="76"/>
  <c r="FS44" i="76"/>
  <c r="FT44" i="76"/>
  <c r="FU44" i="76"/>
  <c r="FV44" i="76"/>
  <c r="FW44" i="76"/>
  <c r="FX44" i="76"/>
  <c r="FY44" i="76"/>
  <c r="FZ44" i="76"/>
  <c r="GA44" i="76"/>
  <c r="GB44" i="76"/>
  <c r="GC44" i="76"/>
  <c r="GD44" i="76"/>
  <c r="GE44" i="76"/>
  <c r="GF44" i="76"/>
  <c r="GG44" i="76"/>
  <c r="GH44" i="76"/>
  <c r="GI44" i="76"/>
  <c r="GJ44" i="76"/>
  <c r="GK44" i="76"/>
  <c r="GL44" i="76"/>
  <c r="GM44" i="76"/>
  <c r="GN44" i="76"/>
  <c r="GO44" i="76"/>
  <c r="GP44" i="76"/>
  <c r="GQ44" i="76"/>
  <c r="GR44" i="76"/>
  <c r="GS44" i="76"/>
  <c r="GT44" i="76"/>
  <c r="GU44" i="76"/>
  <c r="GY44" i="76"/>
  <c r="GZ44" i="76"/>
  <c r="HA44" i="76"/>
  <c r="HB44" i="76"/>
  <c r="HC44" i="76"/>
  <c r="HD44" i="76"/>
  <c r="HE44" i="76"/>
  <c r="HF44" i="76"/>
  <c r="HG44" i="76"/>
  <c r="HH44" i="76"/>
  <c r="HI44" i="76"/>
  <c r="HJ44" i="76"/>
  <c r="HK44" i="76"/>
  <c r="HL44" i="76"/>
  <c r="HM44" i="76"/>
  <c r="HN44" i="76"/>
  <c r="HO44" i="76"/>
  <c r="HP44" i="76"/>
  <c r="HQ44" i="76"/>
  <c r="HR44" i="76"/>
  <c r="HS44" i="76"/>
  <c r="HT44" i="76"/>
  <c r="HU44" i="76"/>
  <c r="HV44" i="76"/>
  <c r="HW44" i="76"/>
  <c r="HX44" i="76"/>
  <c r="HY44" i="76"/>
  <c r="HZ44" i="76"/>
  <c r="IA44" i="76"/>
  <c r="IB44" i="76"/>
  <c r="IC44" i="76"/>
  <c r="IG44" i="76"/>
  <c r="IH44" i="76"/>
  <c r="II44" i="76"/>
  <c r="IJ44" i="76"/>
  <c r="IK44" i="76"/>
  <c r="IL44" i="76"/>
  <c r="IM44" i="76"/>
  <c r="IN44" i="76"/>
  <c r="IO44" i="76"/>
  <c r="IP44" i="76"/>
  <c r="IQ44" i="76"/>
  <c r="IR44" i="76"/>
  <c r="IS44" i="76"/>
  <c r="IT44" i="76"/>
  <c r="IU44" i="76"/>
  <c r="IV44" i="76"/>
  <c r="IW44" i="76"/>
  <c r="IX44" i="76"/>
  <c r="IY44" i="76"/>
  <c r="IZ44" i="76"/>
  <c r="JA44" i="76"/>
  <c r="JB44" i="76"/>
  <c r="JC44" i="76"/>
  <c r="JD44" i="76"/>
  <c r="JE44" i="76"/>
  <c r="JF44" i="76"/>
  <c r="JG44" i="76"/>
  <c r="JH44" i="76"/>
  <c r="JI44" i="76"/>
  <c r="JJ44" i="76"/>
  <c r="JK44" i="76"/>
  <c r="JO44" i="76"/>
  <c r="JP44" i="76"/>
  <c r="JQ44" i="76"/>
  <c r="JR44" i="76"/>
  <c r="JS44" i="76"/>
  <c r="JT44" i="76"/>
  <c r="JU44" i="76"/>
  <c r="JV44" i="76"/>
  <c r="JW44" i="76"/>
  <c r="JX44" i="76"/>
  <c r="JY44" i="76"/>
  <c r="JZ44" i="76"/>
  <c r="KA44" i="76"/>
  <c r="KB44" i="76"/>
  <c r="KC44" i="76"/>
  <c r="KD44" i="76"/>
  <c r="KE44" i="76"/>
  <c r="KF44" i="76"/>
  <c r="KG44" i="76"/>
  <c r="KH44" i="76"/>
  <c r="KI44" i="76"/>
  <c r="KJ44" i="76"/>
  <c r="KK44" i="76"/>
  <c r="KL44" i="76"/>
  <c r="KM44" i="76"/>
  <c r="KN44" i="76"/>
  <c r="KO44" i="76"/>
  <c r="KP44" i="76"/>
  <c r="KQ44" i="76"/>
  <c r="KR44" i="76"/>
  <c r="KS44" i="76"/>
  <c r="KW44" i="76"/>
  <c r="KX44" i="76"/>
  <c r="KY44" i="76"/>
  <c r="KZ44" i="76"/>
  <c r="LA44" i="76"/>
  <c r="LB44" i="76"/>
  <c r="LC44" i="76"/>
  <c r="LD44" i="76"/>
  <c r="LE44" i="76"/>
  <c r="LF44" i="76"/>
  <c r="LG44" i="76"/>
  <c r="LH44" i="76"/>
  <c r="LI44" i="76"/>
  <c r="LJ44" i="76"/>
  <c r="LK44" i="76"/>
  <c r="LL44" i="76"/>
  <c r="LM44" i="76"/>
  <c r="LN44" i="76"/>
  <c r="LO44" i="76"/>
  <c r="LP44" i="76"/>
  <c r="LQ44" i="76"/>
  <c r="LR44" i="76"/>
  <c r="LS44" i="76"/>
  <c r="LT44" i="76"/>
  <c r="LU44" i="76"/>
  <c r="LV44" i="76"/>
  <c r="LW44" i="76"/>
  <c r="LX44" i="76"/>
  <c r="LY44" i="76"/>
  <c r="LZ44" i="76"/>
  <c r="MA44" i="76"/>
  <c r="ME44" i="76"/>
  <c r="MF44" i="76"/>
  <c r="MG44" i="76"/>
  <c r="MH44" i="76"/>
  <c r="MI44" i="76"/>
  <c r="MJ44" i="76"/>
  <c r="MK44" i="76"/>
  <c r="ML44" i="76"/>
  <c r="MM44" i="76"/>
  <c r="MN44" i="76"/>
  <c r="MO44" i="76"/>
  <c r="MP44" i="76"/>
  <c r="MQ44" i="76"/>
  <c r="MR44" i="76"/>
  <c r="MS44" i="76"/>
  <c r="MT44" i="76"/>
  <c r="MU44" i="76"/>
  <c r="MV44" i="76"/>
  <c r="MW44" i="76"/>
  <c r="MX44" i="76"/>
  <c r="MY44" i="76"/>
  <c r="MZ44" i="76"/>
  <c r="NA44" i="76"/>
  <c r="NB44" i="76"/>
  <c r="NC44" i="76"/>
  <c r="ND44" i="76"/>
  <c r="NE44" i="76"/>
  <c r="NF44" i="76"/>
  <c r="NG44" i="76"/>
  <c r="NH44" i="76"/>
  <c r="NI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P45" i="76"/>
  <c r="Q45" i="76"/>
  <c r="R45" i="76"/>
  <c r="S45" i="76"/>
  <c r="T45" i="76"/>
  <c r="U45" i="76"/>
  <c r="V45" i="76"/>
  <c r="W45" i="76"/>
  <c r="X45" i="76"/>
  <c r="Y45" i="76"/>
  <c r="Z45" i="76"/>
  <c r="AA45" i="76"/>
  <c r="AB45" i="76"/>
  <c r="AC45" i="76"/>
  <c r="AD45" i="76"/>
  <c r="AE45" i="76"/>
  <c r="AF45" i="76"/>
  <c r="AG45" i="76"/>
  <c r="AK45" i="76"/>
  <c r="AL45" i="76"/>
  <c r="AM45" i="76"/>
  <c r="AN45" i="76"/>
  <c r="AO45" i="76"/>
  <c r="AP45" i="76"/>
  <c r="AQ45" i="76"/>
  <c r="AR45" i="76"/>
  <c r="AS45" i="76"/>
  <c r="AT45" i="76"/>
  <c r="AU45" i="76"/>
  <c r="AV45" i="76"/>
  <c r="AW45" i="76"/>
  <c r="AX45" i="76"/>
  <c r="AY45" i="76"/>
  <c r="AZ45" i="76"/>
  <c r="BA45" i="76"/>
  <c r="BB45" i="76"/>
  <c r="BC45" i="76"/>
  <c r="BD45" i="76"/>
  <c r="BE45" i="76"/>
  <c r="BF45" i="76"/>
  <c r="BG45" i="76"/>
  <c r="BH45" i="76"/>
  <c r="BI45" i="76"/>
  <c r="BJ45" i="76"/>
  <c r="BK45" i="76"/>
  <c r="BL45" i="76"/>
  <c r="BM45" i="76"/>
  <c r="BN45" i="76"/>
  <c r="BO45" i="76"/>
  <c r="BS45" i="76"/>
  <c r="BT45" i="76"/>
  <c r="BU45" i="76"/>
  <c r="BV45" i="76"/>
  <c r="BW45" i="76"/>
  <c r="BX45" i="76"/>
  <c r="BY45" i="76"/>
  <c r="BZ45" i="76"/>
  <c r="CA45" i="76"/>
  <c r="CB45" i="76"/>
  <c r="CC45" i="76"/>
  <c r="CD45" i="76"/>
  <c r="CE45" i="76"/>
  <c r="CF45" i="76"/>
  <c r="CG45" i="76"/>
  <c r="CH45" i="76"/>
  <c r="CI45" i="76"/>
  <c r="CJ45" i="76"/>
  <c r="CK45" i="76"/>
  <c r="CL45" i="76"/>
  <c r="CM45" i="76"/>
  <c r="CN45" i="76"/>
  <c r="CO45" i="76"/>
  <c r="CP45" i="76"/>
  <c r="CQ45" i="76"/>
  <c r="CR45" i="76"/>
  <c r="CS45" i="76"/>
  <c r="CT45" i="76"/>
  <c r="CU45" i="76"/>
  <c r="CV45" i="76"/>
  <c r="CW45" i="76"/>
  <c r="DA45" i="76"/>
  <c r="DB45" i="76"/>
  <c r="DC45" i="76"/>
  <c r="DD45" i="76"/>
  <c r="DE45" i="76"/>
  <c r="DF45" i="76"/>
  <c r="DG45" i="76"/>
  <c r="DH45" i="76"/>
  <c r="DI45" i="76"/>
  <c r="DJ45" i="76"/>
  <c r="DK45" i="76"/>
  <c r="DL45" i="76"/>
  <c r="DM45" i="76"/>
  <c r="DN45" i="76"/>
  <c r="DO45" i="76"/>
  <c r="DP45" i="76"/>
  <c r="DQ45" i="76"/>
  <c r="DR45" i="76"/>
  <c r="DS45" i="76"/>
  <c r="DT45" i="76"/>
  <c r="DU45" i="76"/>
  <c r="DV45" i="76"/>
  <c r="DW45" i="76"/>
  <c r="DX45" i="76"/>
  <c r="DY45" i="76"/>
  <c r="DZ45" i="76"/>
  <c r="EA45" i="76"/>
  <c r="EB45" i="76"/>
  <c r="EC45" i="76"/>
  <c r="ED45" i="76"/>
  <c r="EE45" i="76"/>
  <c r="EI45" i="76"/>
  <c r="EJ45" i="76"/>
  <c r="EK45" i="76"/>
  <c r="EL45" i="76"/>
  <c r="EM45" i="76"/>
  <c r="EN45" i="76"/>
  <c r="EO45" i="76"/>
  <c r="EP45" i="76"/>
  <c r="EQ45" i="76"/>
  <c r="ER45" i="76"/>
  <c r="ES45" i="76"/>
  <c r="ET45" i="76"/>
  <c r="EU45" i="76"/>
  <c r="EV45" i="76"/>
  <c r="EW45" i="76"/>
  <c r="EX45" i="76"/>
  <c r="EY45" i="76"/>
  <c r="EZ45" i="76"/>
  <c r="FA45" i="76"/>
  <c r="FB45" i="76"/>
  <c r="FC45" i="76"/>
  <c r="FD45" i="76"/>
  <c r="FE45" i="76"/>
  <c r="FF45" i="76"/>
  <c r="FG45" i="76"/>
  <c r="FH45" i="76"/>
  <c r="FI45" i="76"/>
  <c r="FJ45" i="76"/>
  <c r="FK45" i="76"/>
  <c r="FL45" i="76"/>
  <c r="FM45" i="76"/>
  <c r="FQ45" i="76"/>
  <c r="FR45" i="76"/>
  <c r="FS45" i="76"/>
  <c r="FT45" i="76"/>
  <c r="FU45" i="76"/>
  <c r="FV45" i="76"/>
  <c r="FW45" i="76"/>
  <c r="FX45" i="76"/>
  <c r="FY45" i="76"/>
  <c r="FZ45" i="76"/>
  <c r="GA45" i="76"/>
  <c r="GB45" i="76"/>
  <c r="GC45" i="76"/>
  <c r="GD45" i="76"/>
  <c r="GE45" i="76"/>
  <c r="GF45" i="76"/>
  <c r="GG45" i="76"/>
  <c r="GH45" i="76"/>
  <c r="GI45" i="76"/>
  <c r="GJ45" i="76"/>
  <c r="GK45" i="76"/>
  <c r="GL45" i="76"/>
  <c r="GM45" i="76"/>
  <c r="GN45" i="76"/>
  <c r="GO45" i="76"/>
  <c r="GP45" i="76"/>
  <c r="GQ45" i="76"/>
  <c r="GR45" i="76"/>
  <c r="GS45" i="76"/>
  <c r="GT45" i="76"/>
  <c r="GU45" i="76"/>
  <c r="GY45" i="76"/>
  <c r="GZ45" i="76"/>
  <c r="HA45" i="76"/>
  <c r="HB45" i="76"/>
  <c r="HC45" i="76"/>
  <c r="HD45" i="76"/>
  <c r="HE45" i="76"/>
  <c r="HF45" i="76"/>
  <c r="HG45" i="76"/>
  <c r="HH45" i="76"/>
  <c r="HI45" i="76"/>
  <c r="HJ45" i="76"/>
  <c r="HK45" i="76"/>
  <c r="HL45" i="76"/>
  <c r="HM45" i="76"/>
  <c r="HN45" i="76"/>
  <c r="HO45" i="76"/>
  <c r="HP45" i="76"/>
  <c r="HQ45" i="76"/>
  <c r="HR45" i="76"/>
  <c r="HS45" i="76"/>
  <c r="HT45" i="76"/>
  <c r="HU45" i="76"/>
  <c r="HV45" i="76"/>
  <c r="HW45" i="76"/>
  <c r="HX45" i="76"/>
  <c r="HY45" i="76"/>
  <c r="HZ45" i="76"/>
  <c r="IA45" i="76"/>
  <c r="IB45" i="76"/>
  <c r="IC45" i="76"/>
  <c r="IG45" i="76"/>
  <c r="IH45" i="76"/>
  <c r="II45" i="76"/>
  <c r="IJ45" i="76"/>
  <c r="IK45" i="76"/>
  <c r="IL45" i="76"/>
  <c r="IM45" i="76"/>
  <c r="IN45" i="76"/>
  <c r="IO45" i="76"/>
  <c r="IP45" i="76"/>
  <c r="IQ45" i="76"/>
  <c r="IR45" i="76"/>
  <c r="IS45" i="76"/>
  <c r="IT45" i="76"/>
  <c r="IU45" i="76"/>
  <c r="IV45" i="76"/>
  <c r="IW45" i="76"/>
  <c r="IX45" i="76"/>
  <c r="IY45" i="76"/>
  <c r="IZ45" i="76"/>
  <c r="JA45" i="76"/>
  <c r="JB45" i="76"/>
  <c r="JC45" i="76"/>
  <c r="JD45" i="76"/>
  <c r="JE45" i="76"/>
  <c r="JF45" i="76"/>
  <c r="JG45" i="76"/>
  <c r="JH45" i="76"/>
  <c r="JI45" i="76"/>
  <c r="JJ45" i="76"/>
  <c r="JK45" i="76"/>
  <c r="JO45" i="76"/>
  <c r="JP45" i="76"/>
  <c r="JQ45" i="76"/>
  <c r="JR45" i="76"/>
  <c r="JS45" i="76"/>
  <c r="JT45" i="76"/>
  <c r="JU45" i="76"/>
  <c r="JV45" i="76"/>
  <c r="JW45" i="76"/>
  <c r="JX45" i="76"/>
  <c r="JY45" i="76"/>
  <c r="JZ45" i="76"/>
  <c r="KA45" i="76"/>
  <c r="KB45" i="76"/>
  <c r="KC45" i="76"/>
  <c r="KD45" i="76"/>
  <c r="KE45" i="76"/>
  <c r="KF45" i="76"/>
  <c r="KG45" i="76"/>
  <c r="KH45" i="76"/>
  <c r="KI45" i="76"/>
  <c r="KJ45" i="76"/>
  <c r="KK45" i="76"/>
  <c r="KL45" i="76"/>
  <c r="KM45" i="76"/>
  <c r="KN45" i="76"/>
  <c r="KO45" i="76"/>
  <c r="KP45" i="76"/>
  <c r="KQ45" i="76"/>
  <c r="KR45" i="76"/>
  <c r="KS45" i="76"/>
  <c r="KW45" i="76"/>
  <c r="KX45" i="76"/>
  <c r="KY45" i="76"/>
  <c r="KZ45" i="76"/>
  <c r="LA45" i="76"/>
  <c r="LB45" i="76"/>
  <c r="LC45" i="76"/>
  <c r="LD45" i="76"/>
  <c r="LE45" i="76"/>
  <c r="LF45" i="76"/>
  <c r="LG45" i="76"/>
  <c r="LH45" i="76"/>
  <c r="LI45" i="76"/>
  <c r="LJ45" i="76"/>
  <c r="LK45" i="76"/>
  <c r="LL45" i="76"/>
  <c r="LM45" i="76"/>
  <c r="LN45" i="76"/>
  <c r="LO45" i="76"/>
  <c r="LP45" i="76"/>
  <c r="LQ45" i="76"/>
  <c r="LR45" i="76"/>
  <c r="LS45" i="76"/>
  <c r="LT45" i="76"/>
  <c r="LU45" i="76"/>
  <c r="LV45" i="76"/>
  <c r="LW45" i="76"/>
  <c r="LX45" i="76"/>
  <c r="LY45" i="76"/>
  <c r="LZ45" i="76"/>
  <c r="MA45" i="76"/>
  <c r="ME45" i="76"/>
  <c r="MF45" i="76"/>
  <c r="MG45" i="76"/>
  <c r="MH45" i="76"/>
  <c r="MI45" i="76"/>
  <c r="MJ45" i="76"/>
  <c r="MK45" i="76"/>
  <c r="ML45" i="76"/>
  <c r="MM45" i="76"/>
  <c r="MN45" i="76"/>
  <c r="MO45" i="76"/>
  <c r="MP45" i="76"/>
  <c r="MQ45" i="76"/>
  <c r="MR45" i="76"/>
  <c r="MS45" i="76"/>
  <c r="MT45" i="76"/>
  <c r="MU45" i="76"/>
  <c r="MV45" i="76"/>
  <c r="MW45" i="76"/>
  <c r="MX45" i="76"/>
  <c r="MY45" i="76"/>
  <c r="MZ45" i="76"/>
  <c r="NA45" i="76"/>
  <c r="NB45" i="76"/>
  <c r="NC45" i="76"/>
  <c r="ND45" i="76"/>
  <c r="NE45" i="76"/>
  <c r="NF45" i="76"/>
  <c r="NG45" i="76"/>
  <c r="NH45" i="76"/>
  <c r="NI45" i="76"/>
  <c r="F10" i="77"/>
  <c r="G10" i="77"/>
  <c r="H10" i="77"/>
  <c r="I10" i="77"/>
  <c r="J10" i="77"/>
  <c r="K10" i="77"/>
  <c r="F11" i="77"/>
  <c r="G11" i="77"/>
  <c r="H11" i="77"/>
  <c r="I11" i="77"/>
  <c r="J11" i="77"/>
  <c r="K11" i="77"/>
  <c r="F1" i="72" l="1"/>
  <c r="E4" i="77"/>
  <c r="AP10" i="88"/>
  <c r="AP11" i="88"/>
  <c r="AP12" i="88"/>
  <c r="H6" i="78"/>
  <c r="H6" i="88" s="1"/>
  <c r="D12" i="3"/>
  <c r="F8" i="3"/>
  <c r="F7" i="3"/>
  <c r="F6" i="3"/>
  <c r="N10" i="85"/>
  <c r="N11" i="85"/>
  <c r="M10" i="85"/>
  <c r="M11" i="85"/>
  <c r="M9" i="85"/>
  <c r="H10" i="85"/>
  <c r="I10" i="85"/>
  <c r="H11" i="85"/>
  <c r="I11" i="85"/>
  <c r="H12" i="85"/>
  <c r="I12" i="85"/>
  <c r="H13" i="85"/>
  <c r="I13" i="85"/>
  <c r="H14" i="85"/>
  <c r="I14" i="85"/>
  <c r="H15" i="85"/>
  <c r="I15" i="85"/>
  <c r="H16" i="85"/>
  <c r="I16" i="85"/>
  <c r="H17" i="85"/>
  <c r="I17" i="85"/>
  <c r="H18" i="85"/>
  <c r="I18" i="85"/>
  <c r="H19" i="85"/>
  <c r="I19" i="85"/>
  <c r="H20" i="85"/>
  <c r="I20" i="85"/>
  <c r="H21" i="85"/>
  <c r="I21" i="85"/>
  <c r="H22" i="85"/>
  <c r="I22" i="85"/>
  <c r="H23" i="85"/>
  <c r="I23" i="85"/>
  <c r="H24" i="85"/>
  <c r="I24" i="85"/>
  <c r="H25" i="85"/>
  <c r="I25" i="85"/>
  <c r="H26" i="85"/>
  <c r="I26" i="85"/>
  <c r="H27" i="85"/>
  <c r="I27" i="85"/>
  <c r="H28" i="85"/>
  <c r="I28" i="85"/>
  <c r="H29" i="85"/>
  <c r="I29" i="85"/>
  <c r="H30" i="85"/>
  <c r="I30" i="85"/>
  <c r="H31" i="85"/>
  <c r="I31" i="85"/>
  <c r="H32" i="85"/>
  <c r="I32" i="85"/>
  <c r="H33" i="85"/>
  <c r="I33" i="85"/>
  <c r="H34" i="85"/>
  <c r="I34" i="85"/>
  <c r="H35" i="85"/>
  <c r="I35" i="85"/>
  <c r="H36" i="85"/>
  <c r="I36" i="85"/>
  <c r="H37" i="85"/>
  <c r="I37" i="85"/>
  <c r="H38" i="85"/>
  <c r="I38" i="85"/>
  <c r="H39" i="85"/>
  <c r="I39" i="85"/>
  <c r="H40" i="85"/>
  <c r="I40" i="85"/>
  <c r="H41" i="85"/>
  <c r="I41" i="85"/>
  <c r="H42" i="85"/>
  <c r="I42" i="85"/>
  <c r="H43" i="85"/>
  <c r="I43" i="85"/>
  <c r="H44" i="85"/>
  <c r="I44" i="85"/>
  <c r="H45" i="85"/>
  <c r="I45" i="85"/>
  <c r="H46" i="85"/>
  <c r="I46" i="85"/>
  <c r="H47" i="85"/>
  <c r="I47" i="85"/>
  <c r="H48" i="85"/>
  <c r="I48" i="85"/>
  <c r="I9" i="85"/>
  <c r="H9" i="85"/>
  <c r="D4" i="85"/>
  <c r="D3" i="85"/>
  <c r="M10" i="52"/>
  <c r="M11" i="52"/>
  <c r="M9" i="52"/>
  <c r="L10" i="52"/>
  <c r="L11" i="52"/>
  <c r="L9" i="52"/>
  <c r="S10" i="52"/>
  <c r="S11" i="52"/>
  <c r="S12" i="52"/>
  <c r="S13" i="52"/>
  <c r="S14" i="52"/>
  <c r="S15" i="52"/>
  <c r="R10" i="52"/>
  <c r="R11" i="52"/>
  <c r="E11" i="89"/>
  <c r="G39" i="54"/>
  <c r="H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V39" i="54"/>
  <c r="W39" i="54"/>
  <c r="X39" i="54"/>
  <c r="G40" i="54"/>
  <c r="H40" i="54"/>
  <c r="I40" i="54"/>
  <c r="J40" i="54"/>
  <c r="K40" i="54"/>
  <c r="L40" i="54"/>
  <c r="M40" i="54"/>
  <c r="N40" i="54"/>
  <c r="O40" i="54"/>
  <c r="P40" i="54"/>
  <c r="Q40" i="54"/>
  <c r="R40" i="54"/>
  <c r="S40" i="54"/>
  <c r="T40" i="54"/>
  <c r="U40" i="54"/>
  <c r="V40" i="54"/>
  <c r="W40" i="54"/>
  <c r="X40" i="54"/>
  <c r="G41" i="54"/>
  <c r="H41" i="54"/>
  <c r="I41" i="54"/>
  <c r="J41" i="54"/>
  <c r="K41" i="54"/>
  <c r="L41" i="54"/>
  <c r="M41" i="54"/>
  <c r="N41" i="54"/>
  <c r="O41" i="54"/>
  <c r="P41" i="54"/>
  <c r="Q41" i="54"/>
  <c r="R41" i="54"/>
  <c r="S41" i="54"/>
  <c r="T41" i="54"/>
  <c r="U41" i="54"/>
  <c r="V41" i="54"/>
  <c r="W41" i="54"/>
  <c r="X41" i="54"/>
  <c r="G42" i="54"/>
  <c r="H42" i="54"/>
  <c r="I42" i="54"/>
  <c r="J42" i="54"/>
  <c r="K42" i="54"/>
  <c r="L42" i="54"/>
  <c r="M42" i="54"/>
  <c r="N42" i="54"/>
  <c r="O42" i="54"/>
  <c r="P42" i="54"/>
  <c r="Q42" i="54"/>
  <c r="R42" i="54"/>
  <c r="S42" i="54"/>
  <c r="T42" i="54"/>
  <c r="U42" i="54"/>
  <c r="V42" i="54"/>
  <c r="W42" i="54"/>
  <c r="X42" i="54"/>
  <c r="G43" i="54"/>
  <c r="H43" i="54"/>
  <c r="I43" i="54"/>
  <c r="J43" i="54"/>
  <c r="K43" i="54"/>
  <c r="L43" i="54"/>
  <c r="M43" i="54"/>
  <c r="N43" i="54"/>
  <c r="O43" i="54"/>
  <c r="P43" i="54"/>
  <c r="Q43" i="54"/>
  <c r="R43" i="54"/>
  <c r="S43" i="54"/>
  <c r="T43" i="54"/>
  <c r="U43" i="54"/>
  <c r="V43" i="54"/>
  <c r="W43" i="54"/>
  <c r="X43" i="54"/>
  <c r="G44" i="54"/>
  <c r="H44" i="54"/>
  <c r="I44" i="54"/>
  <c r="J44" i="54"/>
  <c r="K44" i="54"/>
  <c r="L44" i="54"/>
  <c r="M44" i="54"/>
  <c r="N44" i="54"/>
  <c r="O44" i="54"/>
  <c r="P44" i="54"/>
  <c r="Q44" i="54"/>
  <c r="R44" i="54"/>
  <c r="S44" i="54"/>
  <c r="T44" i="54"/>
  <c r="U44" i="54"/>
  <c r="V44" i="54"/>
  <c r="W44" i="54"/>
  <c r="X44" i="54"/>
  <c r="G45" i="54"/>
  <c r="H45" i="54"/>
  <c r="I45" i="54"/>
  <c r="J45" i="54"/>
  <c r="K45" i="54"/>
  <c r="L45" i="54"/>
  <c r="M45" i="54"/>
  <c r="N45" i="54"/>
  <c r="O45" i="54"/>
  <c r="P45" i="54"/>
  <c r="Q45" i="54"/>
  <c r="R45" i="54"/>
  <c r="S45" i="54"/>
  <c r="T45" i="54"/>
  <c r="U45" i="54"/>
  <c r="V45" i="54"/>
  <c r="W45" i="54"/>
  <c r="X45" i="54"/>
  <c r="G46" i="54"/>
  <c r="H46" i="54"/>
  <c r="I46" i="54"/>
  <c r="J46" i="54"/>
  <c r="K46" i="54"/>
  <c r="L46" i="54"/>
  <c r="M46" i="54"/>
  <c r="N46" i="54"/>
  <c r="O46" i="54"/>
  <c r="P46" i="54"/>
  <c r="Q46" i="54"/>
  <c r="R46" i="54"/>
  <c r="S46" i="54"/>
  <c r="T46" i="54"/>
  <c r="U46" i="54"/>
  <c r="V46" i="54"/>
  <c r="W46" i="54"/>
  <c r="X46" i="54"/>
  <c r="G47" i="54"/>
  <c r="H47" i="54"/>
  <c r="I47" i="54"/>
  <c r="J47" i="54"/>
  <c r="K47" i="54"/>
  <c r="L47" i="54"/>
  <c r="M47" i="54"/>
  <c r="N47" i="54"/>
  <c r="O47" i="54"/>
  <c r="P47" i="54"/>
  <c r="Q47" i="54"/>
  <c r="R47" i="54"/>
  <c r="S47" i="54"/>
  <c r="T47" i="54"/>
  <c r="U47" i="54"/>
  <c r="V47" i="54"/>
  <c r="W47" i="54"/>
  <c r="X47" i="54"/>
  <c r="G48" i="54"/>
  <c r="H48" i="54"/>
  <c r="I48" i="54"/>
  <c r="J48" i="54"/>
  <c r="K48" i="54"/>
  <c r="L48" i="54"/>
  <c r="M48" i="54"/>
  <c r="N48" i="54"/>
  <c r="O48" i="54"/>
  <c r="P48" i="54"/>
  <c r="Q48" i="54"/>
  <c r="R48" i="54"/>
  <c r="S48" i="54"/>
  <c r="T48" i="54"/>
  <c r="U48" i="54"/>
  <c r="V48" i="54"/>
  <c r="W48" i="54"/>
  <c r="X48" i="54"/>
  <c r="G49" i="54"/>
  <c r="H49" i="54"/>
  <c r="I49" i="54"/>
  <c r="J49" i="54"/>
  <c r="K49" i="54"/>
  <c r="L49" i="54"/>
  <c r="M49" i="54"/>
  <c r="N49" i="54"/>
  <c r="O49" i="54"/>
  <c r="P49" i="54"/>
  <c r="Q49" i="54"/>
  <c r="R49" i="54"/>
  <c r="S49" i="54"/>
  <c r="T49" i="54"/>
  <c r="U49" i="54"/>
  <c r="V49" i="54"/>
  <c r="W49" i="54"/>
  <c r="X49" i="54"/>
  <c r="E5" i="89"/>
  <c r="G10" i="56" l="1"/>
  <c r="H10" i="56"/>
  <c r="I10" i="56"/>
  <c r="J10" i="56"/>
  <c r="K10" i="56"/>
  <c r="G11" i="56"/>
  <c r="H11" i="56"/>
  <c r="I11" i="56"/>
  <c r="J11" i="56"/>
  <c r="K11" i="56"/>
  <c r="G12" i="56"/>
  <c r="H12" i="56"/>
  <c r="I12" i="56"/>
  <c r="J12" i="56"/>
  <c r="K12" i="56"/>
  <c r="G13" i="56"/>
  <c r="H13" i="56"/>
  <c r="I13" i="56"/>
  <c r="J13" i="56"/>
  <c r="K13" i="56"/>
  <c r="G14" i="56"/>
  <c r="H14" i="56"/>
  <c r="I14" i="56"/>
  <c r="J14" i="56"/>
  <c r="K14" i="56"/>
  <c r="G15" i="56"/>
  <c r="H15" i="56"/>
  <c r="I15" i="56"/>
  <c r="J15" i="56"/>
  <c r="K15" i="56"/>
  <c r="G16" i="56"/>
  <c r="H16" i="56"/>
  <c r="I16" i="56"/>
  <c r="J16" i="56"/>
  <c r="K16" i="56"/>
  <c r="G17" i="56"/>
  <c r="H17" i="56"/>
  <c r="I17" i="56"/>
  <c r="J17" i="56"/>
  <c r="K17" i="56"/>
  <c r="G18" i="56"/>
  <c r="H18" i="56"/>
  <c r="I18" i="56"/>
  <c r="J18" i="56"/>
  <c r="K18" i="56"/>
  <c r="G19" i="56"/>
  <c r="H19" i="56"/>
  <c r="I19" i="56"/>
  <c r="J19" i="56"/>
  <c r="K19" i="56"/>
  <c r="G20" i="56"/>
  <c r="H20" i="56"/>
  <c r="I20" i="56"/>
  <c r="J20" i="56"/>
  <c r="K20" i="56"/>
  <c r="G21" i="56"/>
  <c r="H21" i="56"/>
  <c r="I21" i="56"/>
  <c r="J21" i="56"/>
  <c r="K21" i="56"/>
  <c r="G22" i="56"/>
  <c r="H22" i="56"/>
  <c r="I22" i="56"/>
  <c r="J22" i="56"/>
  <c r="K22" i="56"/>
  <c r="G23" i="56"/>
  <c r="H23" i="56"/>
  <c r="I23" i="56"/>
  <c r="J23" i="56"/>
  <c r="K23" i="56"/>
  <c r="G24" i="56"/>
  <c r="H24" i="56"/>
  <c r="I24" i="56"/>
  <c r="J24" i="56"/>
  <c r="K24" i="56"/>
  <c r="G25" i="56"/>
  <c r="H25" i="56"/>
  <c r="I25" i="56"/>
  <c r="J25" i="56"/>
  <c r="K25" i="56"/>
  <c r="G26" i="56"/>
  <c r="H26" i="56"/>
  <c r="I26" i="56"/>
  <c r="J26" i="56"/>
  <c r="K26" i="56"/>
  <c r="G27" i="56"/>
  <c r="H27" i="56"/>
  <c r="I27" i="56"/>
  <c r="J27" i="56"/>
  <c r="K27" i="56"/>
  <c r="G28" i="56"/>
  <c r="H28" i="56"/>
  <c r="I28" i="56"/>
  <c r="J28" i="56"/>
  <c r="K28" i="56"/>
  <c r="G29" i="56"/>
  <c r="H29" i="56"/>
  <c r="I29" i="56"/>
  <c r="J29" i="56"/>
  <c r="K29" i="56"/>
  <c r="G30" i="56"/>
  <c r="H30" i="56"/>
  <c r="I30" i="56"/>
  <c r="J30" i="56"/>
  <c r="K30" i="56"/>
  <c r="G31" i="56"/>
  <c r="H31" i="56"/>
  <c r="I31" i="56"/>
  <c r="J31" i="56"/>
  <c r="K31" i="56"/>
  <c r="G32" i="56"/>
  <c r="H32" i="56"/>
  <c r="I32" i="56"/>
  <c r="J32" i="56"/>
  <c r="K32" i="56"/>
  <c r="G33" i="56"/>
  <c r="H33" i="56"/>
  <c r="I33" i="56"/>
  <c r="J33" i="56"/>
  <c r="K33" i="56"/>
  <c r="G34" i="56"/>
  <c r="H34" i="56"/>
  <c r="I34" i="56"/>
  <c r="J34" i="56"/>
  <c r="K34" i="56"/>
  <c r="G35" i="56"/>
  <c r="H35" i="56"/>
  <c r="I35" i="56"/>
  <c r="J35" i="56"/>
  <c r="K35" i="56"/>
  <c r="G36" i="56"/>
  <c r="H36" i="56"/>
  <c r="I36" i="56"/>
  <c r="J36" i="56"/>
  <c r="K36" i="56"/>
  <c r="G37" i="56"/>
  <c r="H37" i="56"/>
  <c r="I37" i="56"/>
  <c r="J37" i="56"/>
  <c r="K37" i="56"/>
  <c r="G38" i="56"/>
  <c r="H38" i="56"/>
  <c r="I38" i="56"/>
  <c r="J38" i="56"/>
  <c r="K38" i="56"/>
  <c r="G39" i="56"/>
  <c r="H39" i="56"/>
  <c r="I39" i="56"/>
  <c r="J39" i="56"/>
  <c r="K39" i="56"/>
  <c r="G40" i="56"/>
  <c r="H40" i="56"/>
  <c r="I40" i="56"/>
  <c r="J40" i="56"/>
  <c r="K40" i="56"/>
  <c r="G41" i="56"/>
  <c r="H41" i="56"/>
  <c r="I41" i="56"/>
  <c r="J41" i="56"/>
  <c r="K41" i="56"/>
  <c r="G42" i="56"/>
  <c r="H42" i="56"/>
  <c r="I42" i="56"/>
  <c r="J42" i="56"/>
  <c r="K42" i="56"/>
  <c r="G43" i="56"/>
  <c r="H43" i="56"/>
  <c r="I43" i="56"/>
  <c r="J43" i="56"/>
  <c r="K43" i="56"/>
  <c r="G44" i="56"/>
  <c r="H44" i="56"/>
  <c r="I44" i="56"/>
  <c r="J44" i="56"/>
  <c r="K44" i="56"/>
  <c r="G45" i="56"/>
  <c r="H45" i="56"/>
  <c r="I45" i="56"/>
  <c r="J45" i="56"/>
  <c r="K45" i="56"/>
  <c r="G46" i="56"/>
  <c r="H46" i="56"/>
  <c r="I46" i="56"/>
  <c r="J46" i="56"/>
  <c r="K46" i="56"/>
  <c r="G47" i="56"/>
  <c r="H47" i="56"/>
  <c r="I47" i="56"/>
  <c r="J47" i="56"/>
  <c r="K47" i="56"/>
  <c r="G48" i="56"/>
  <c r="H48" i="56"/>
  <c r="I48" i="56"/>
  <c r="J48" i="56"/>
  <c r="K48" i="56"/>
  <c r="D4" i="56"/>
  <c r="D4" i="52"/>
  <c r="D3" i="56"/>
  <c r="D3" i="52"/>
  <c r="D4" i="54"/>
  <c r="D4" i="51"/>
  <c r="D3" i="54"/>
  <c r="D3" i="51"/>
  <c r="L10" i="56"/>
  <c r="M10" i="56"/>
  <c r="L11" i="56"/>
  <c r="M11" i="56"/>
  <c r="T10" i="52"/>
  <c r="U10" i="52"/>
  <c r="T11" i="52"/>
  <c r="U11" i="52"/>
  <c r="T12" i="52"/>
  <c r="U12" i="52"/>
  <c r="T13" i="52"/>
  <c r="U13" i="52"/>
  <c r="T14" i="52"/>
  <c r="U14" i="52"/>
  <c r="T15" i="52"/>
  <c r="U15" i="52"/>
  <c r="S16" i="52"/>
  <c r="T16" i="52"/>
  <c r="U16" i="52"/>
  <c r="S17" i="52"/>
  <c r="T17" i="52"/>
  <c r="U17" i="52"/>
  <c r="S18" i="52"/>
  <c r="T18" i="52"/>
  <c r="U18" i="52"/>
  <c r="S19" i="52"/>
  <c r="T19" i="52"/>
  <c r="U19" i="52"/>
  <c r="S20" i="52"/>
  <c r="T20" i="52"/>
  <c r="U20" i="52"/>
  <c r="S21" i="52"/>
  <c r="T21" i="52"/>
  <c r="U21" i="52"/>
  <c r="S22" i="52"/>
  <c r="T22" i="52"/>
  <c r="U22" i="52"/>
  <c r="S23" i="52"/>
  <c r="T23" i="52"/>
  <c r="U23" i="52"/>
  <c r="S24" i="52"/>
  <c r="T24" i="52"/>
  <c r="U24" i="52"/>
  <c r="S25" i="52"/>
  <c r="T25" i="52"/>
  <c r="U25" i="52"/>
  <c r="S26" i="52"/>
  <c r="T26" i="52"/>
  <c r="U26" i="52"/>
  <c r="S27" i="52"/>
  <c r="T27" i="52"/>
  <c r="U27" i="52"/>
  <c r="S28" i="52"/>
  <c r="T28" i="52"/>
  <c r="U28" i="52"/>
  <c r="S29" i="52"/>
  <c r="T29" i="52"/>
  <c r="U29" i="52"/>
  <c r="S30" i="52"/>
  <c r="T30" i="52"/>
  <c r="U30" i="52"/>
  <c r="S31" i="52"/>
  <c r="T31" i="52"/>
  <c r="U31" i="52"/>
  <c r="S32" i="52"/>
  <c r="T32" i="52"/>
  <c r="U32" i="52"/>
  <c r="S33" i="52"/>
  <c r="T33" i="52"/>
  <c r="U33" i="52"/>
  <c r="S34" i="52"/>
  <c r="T34" i="52"/>
  <c r="U34" i="52"/>
  <c r="S35" i="52"/>
  <c r="T35" i="52"/>
  <c r="U35" i="52"/>
  <c r="S36" i="52"/>
  <c r="T36" i="52"/>
  <c r="U36" i="52"/>
  <c r="S37" i="52"/>
  <c r="T37" i="52"/>
  <c r="U37" i="52"/>
  <c r="S38" i="52"/>
  <c r="T38" i="52"/>
  <c r="U38" i="52"/>
  <c r="S39" i="52"/>
  <c r="T39" i="52"/>
  <c r="U39" i="52"/>
  <c r="S40" i="52"/>
  <c r="T40" i="52"/>
  <c r="U40" i="52"/>
  <c r="S41" i="52"/>
  <c r="T41" i="52"/>
  <c r="U41" i="52"/>
  <c r="S42" i="52"/>
  <c r="T42" i="52"/>
  <c r="U42" i="52"/>
  <c r="S43" i="52"/>
  <c r="T43" i="52"/>
  <c r="U43" i="52"/>
  <c r="S44" i="52"/>
  <c r="T44" i="52"/>
  <c r="U44" i="52"/>
  <c r="S45" i="52"/>
  <c r="T45" i="52"/>
  <c r="U45" i="52"/>
  <c r="S46" i="52"/>
  <c r="T46" i="52"/>
  <c r="U46" i="52"/>
  <c r="S47" i="52"/>
  <c r="T47" i="52"/>
  <c r="U47" i="52"/>
  <c r="S48" i="52"/>
  <c r="T48" i="52"/>
  <c r="U48" i="52"/>
  <c r="AE11" i="51"/>
  <c r="AF11" i="51"/>
  <c r="AG11" i="51"/>
  <c r="AD11" i="51" s="1"/>
  <c r="AH11" i="51"/>
  <c r="AI11" i="51"/>
  <c r="AJ11" i="51"/>
  <c r="AK11" i="51"/>
  <c r="AL11" i="51"/>
  <c r="AE12" i="51"/>
  <c r="AF12" i="51"/>
  <c r="AD12" i="51" s="1"/>
  <c r="AG12" i="51"/>
  <c r="AH12" i="51"/>
  <c r="AI12" i="51"/>
  <c r="AJ12" i="51"/>
  <c r="AK12" i="51"/>
  <c r="AL12" i="51"/>
  <c r="AE13" i="51"/>
  <c r="AF13" i="51"/>
  <c r="AG13" i="51"/>
  <c r="AH13" i="51"/>
  <c r="AI13" i="51"/>
  <c r="AJ13" i="51"/>
  <c r="AK13" i="51"/>
  <c r="AL13" i="51"/>
  <c r="AE14" i="51"/>
  <c r="AF14" i="51"/>
  <c r="AG14" i="51"/>
  <c r="AH14" i="51"/>
  <c r="AI14" i="51"/>
  <c r="AJ14" i="51"/>
  <c r="AK14" i="51"/>
  <c r="AL14" i="51"/>
  <c r="AE15" i="51"/>
  <c r="AF15" i="51"/>
  <c r="AG15" i="51"/>
  <c r="AH15" i="51"/>
  <c r="AI15" i="51"/>
  <c r="AJ15" i="51"/>
  <c r="AK15" i="51"/>
  <c r="AL15" i="51"/>
  <c r="AE16" i="51"/>
  <c r="AF16" i="51"/>
  <c r="AG16" i="51"/>
  <c r="AH16" i="51"/>
  <c r="AI16" i="51"/>
  <c r="AJ16" i="51"/>
  <c r="AK16" i="51"/>
  <c r="AL16" i="51"/>
  <c r="AE17" i="51"/>
  <c r="AF17" i="51"/>
  <c r="AG17" i="51"/>
  <c r="AH17" i="51"/>
  <c r="AI17" i="51"/>
  <c r="AJ17" i="51"/>
  <c r="AK17" i="51"/>
  <c r="AL17" i="51"/>
  <c r="AE18" i="51"/>
  <c r="AF18" i="51"/>
  <c r="AG18" i="51"/>
  <c r="AH18" i="51"/>
  <c r="AI18" i="51"/>
  <c r="AJ18" i="51"/>
  <c r="AK18" i="51"/>
  <c r="AL18" i="51"/>
  <c r="AE19" i="51"/>
  <c r="AF19" i="51"/>
  <c r="AG19" i="51"/>
  <c r="AH19" i="51"/>
  <c r="AI19" i="51"/>
  <c r="AJ19" i="51"/>
  <c r="AK19" i="51"/>
  <c r="AL19" i="51"/>
  <c r="AE20" i="51"/>
  <c r="AF20" i="51"/>
  <c r="AG20" i="51"/>
  <c r="AH20" i="51"/>
  <c r="AI20" i="51"/>
  <c r="AJ20" i="51"/>
  <c r="AK20" i="51"/>
  <c r="AL20" i="51"/>
  <c r="AE21" i="51"/>
  <c r="AF21" i="51"/>
  <c r="AG21" i="51"/>
  <c r="AH21" i="51"/>
  <c r="AI21" i="51"/>
  <c r="AJ21" i="51"/>
  <c r="AK21" i="51"/>
  <c r="AL21" i="51"/>
  <c r="AE22" i="51"/>
  <c r="AF22" i="51"/>
  <c r="AG22" i="51"/>
  <c r="AH22" i="51"/>
  <c r="AI22" i="51"/>
  <c r="AJ22" i="51"/>
  <c r="AK22" i="51"/>
  <c r="AL22" i="51"/>
  <c r="AE23" i="51"/>
  <c r="AF23" i="51"/>
  <c r="AG23" i="51"/>
  <c r="AH23" i="51"/>
  <c r="AI23" i="51"/>
  <c r="AJ23" i="51"/>
  <c r="AK23" i="51"/>
  <c r="AL23" i="51"/>
  <c r="AE24" i="51"/>
  <c r="AF24" i="51"/>
  <c r="AG24" i="51"/>
  <c r="AH24" i="51"/>
  <c r="AI24" i="51"/>
  <c r="AJ24" i="51"/>
  <c r="AK24" i="51"/>
  <c r="AL24" i="51"/>
  <c r="AE25" i="51"/>
  <c r="AF25" i="51"/>
  <c r="AG25" i="51"/>
  <c r="AH25" i="51"/>
  <c r="AI25" i="51"/>
  <c r="AJ25" i="51"/>
  <c r="AK25" i="51"/>
  <c r="AL25" i="51"/>
  <c r="AE26" i="51"/>
  <c r="AF26" i="51"/>
  <c r="AG26" i="51"/>
  <c r="AH26" i="51"/>
  <c r="AI26" i="51"/>
  <c r="AJ26" i="51"/>
  <c r="AK26" i="51"/>
  <c r="AL26" i="51"/>
  <c r="AE27" i="51"/>
  <c r="AF27" i="51"/>
  <c r="AG27" i="51"/>
  <c r="AH27" i="51"/>
  <c r="AI27" i="51"/>
  <c r="AJ27" i="51"/>
  <c r="AK27" i="51"/>
  <c r="AL27" i="51"/>
  <c r="AE28" i="51"/>
  <c r="AF28" i="51"/>
  <c r="AG28" i="51"/>
  <c r="AH28" i="51"/>
  <c r="AI28" i="51"/>
  <c r="AJ28" i="51"/>
  <c r="AK28" i="51"/>
  <c r="AL28" i="51"/>
  <c r="AE29" i="51"/>
  <c r="AF29" i="51"/>
  <c r="AG29" i="51"/>
  <c r="AH29" i="51"/>
  <c r="AI29" i="51"/>
  <c r="AJ29" i="51"/>
  <c r="AK29" i="51"/>
  <c r="AL29" i="51"/>
  <c r="AE30" i="51"/>
  <c r="AF30" i="51"/>
  <c r="AG30" i="51"/>
  <c r="AH30" i="51"/>
  <c r="AI30" i="51"/>
  <c r="AJ30" i="51"/>
  <c r="AK30" i="51"/>
  <c r="AL30" i="51"/>
  <c r="AE31" i="51"/>
  <c r="AF31" i="51"/>
  <c r="AG31" i="51"/>
  <c r="AH31" i="51"/>
  <c r="AI31" i="51"/>
  <c r="AJ31" i="51"/>
  <c r="AK31" i="51"/>
  <c r="AL31" i="51"/>
  <c r="AE32" i="51"/>
  <c r="AF32" i="51"/>
  <c r="AG32" i="51"/>
  <c r="AH32" i="51"/>
  <c r="AI32" i="51"/>
  <c r="AJ32" i="51"/>
  <c r="AK32" i="51"/>
  <c r="AL32" i="51"/>
  <c r="AE33" i="51"/>
  <c r="AF33" i="51"/>
  <c r="AG33" i="51"/>
  <c r="AH33" i="51"/>
  <c r="AI33" i="51"/>
  <c r="AJ33" i="51"/>
  <c r="AK33" i="51"/>
  <c r="AL33" i="51"/>
  <c r="AE34" i="51"/>
  <c r="AF34" i="51"/>
  <c r="AG34" i="51"/>
  <c r="AH34" i="51"/>
  <c r="AI34" i="51"/>
  <c r="AJ34" i="51"/>
  <c r="AK34" i="51"/>
  <c r="AL34" i="51"/>
  <c r="AE35" i="51"/>
  <c r="AF35" i="51"/>
  <c r="AG35" i="51"/>
  <c r="AH35" i="51"/>
  <c r="AI35" i="51"/>
  <c r="AJ35" i="51"/>
  <c r="AK35" i="51"/>
  <c r="AL35" i="51"/>
  <c r="AE36" i="51"/>
  <c r="AF36" i="51"/>
  <c r="AG36" i="51"/>
  <c r="AH36" i="51"/>
  <c r="AI36" i="51"/>
  <c r="AJ36" i="51"/>
  <c r="AK36" i="51"/>
  <c r="AL36" i="51"/>
  <c r="AE37" i="51"/>
  <c r="AF37" i="51"/>
  <c r="AG37" i="51"/>
  <c r="AH37" i="51"/>
  <c r="AI37" i="51"/>
  <c r="AJ37" i="51"/>
  <c r="AK37" i="51"/>
  <c r="AL37" i="51"/>
  <c r="AE38" i="51"/>
  <c r="AF38" i="51"/>
  <c r="AG38" i="51"/>
  <c r="AH38" i="51"/>
  <c r="AI38" i="51"/>
  <c r="AJ38" i="51"/>
  <c r="AK38" i="51"/>
  <c r="AL38" i="51"/>
  <c r="AE39" i="51"/>
  <c r="AF39" i="51"/>
  <c r="AG39" i="51"/>
  <c r="AH39" i="51"/>
  <c r="AI39" i="51"/>
  <c r="AJ39" i="51"/>
  <c r="AK39" i="51"/>
  <c r="AL39" i="51"/>
  <c r="AE40" i="51"/>
  <c r="AF40" i="51"/>
  <c r="AG40" i="51"/>
  <c r="AH40" i="51"/>
  <c r="AI40" i="51"/>
  <c r="AJ40" i="51"/>
  <c r="AK40" i="51"/>
  <c r="AL40" i="51"/>
  <c r="AE41" i="51"/>
  <c r="AF41" i="51"/>
  <c r="AG41" i="51"/>
  <c r="AH41" i="51"/>
  <c r="AI41" i="51"/>
  <c r="AJ41" i="51"/>
  <c r="AK41" i="51"/>
  <c r="AL41" i="51"/>
  <c r="AE42" i="51"/>
  <c r="AF42" i="51"/>
  <c r="AG42" i="51"/>
  <c r="AH42" i="51"/>
  <c r="AI42" i="51"/>
  <c r="AJ42" i="51"/>
  <c r="AK42" i="51"/>
  <c r="AL42" i="51"/>
  <c r="AE43" i="51"/>
  <c r="AF43" i="51"/>
  <c r="AG43" i="51"/>
  <c r="AH43" i="51"/>
  <c r="AI43" i="51"/>
  <c r="AJ43" i="51"/>
  <c r="AK43" i="51"/>
  <c r="AL43" i="51"/>
  <c r="AE44" i="51"/>
  <c r="AF44" i="51"/>
  <c r="AG44" i="51"/>
  <c r="AH44" i="51"/>
  <c r="AI44" i="51"/>
  <c r="AJ44" i="51"/>
  <c r="AK44" i="51"/>
  <c r="AL44" i="51"/>
  <c r="AE45" i="51"/>
  <c r="AF45" i="51"/>
  <c r="AG45" i="51"/>
  <c r="AH45" i="51"/>
  <c r="AI45" i="51"/>
  <c r="AJ45" i="51"/>
  <c r="AK45" i="51"/>
  <c r="AL45" i="51"/>
  <c r="AE46" i="51"/>
  <c r="AF46" i="51"/>
  <c r="AG46" i="51"/>
  <c r="AH46" i="51"/>
  <c r="AI46" i="51"/>
  <c r="AJ46" i="51"/>
  <c r="AK46" i="51"/>
  <c r="AL46" i="51"/>
  <c r="AE47" i="51"/>
  <c r="AF47" i="51"/>
  <c r="AG47" i="51"/>
  <c r="AH47" i="51"/>
  <c r="AI47" i="51"/>
  <c r="AJ47" i="51"/>
  <c r="AK47" i="51"/>
  <c r="AL47" i="51"/>
  <c r="AE48" i="51"/>
  <c r="AF48" i="51"/>
  <c r="AG48" i="51"/>
  <c r="AH48" i="51"/>
  <c r="AI48" i="51"/>
  <c r="AJ48" i="51"/>
  <c r="AK48" i="51"/>
  <c r="AL48" i="51"/>
  <c r="AE49" i="51"/>
  <c r="AF49" i="51"/>
  <c r="AG49" i="51"/>
  <c r="AH49" i="51"/>
  <c r="AI49" i="51"/>
  <c r="AJ49" i="51"/>
  <c r="AK49" i="51"/>
  <c r="AL49" i="51"/>
  <c r="H11" i="88"/>
  <c r="I11" i="88"/>
  <c r="J11" i="88"/>
  <c r="K11" i="88"/>
  <c r="L11" i="88"/>
  <c r="M11" i="88"/>
  <c r="N11" i="88"/>
  <c r="O11" i="88"/>
  <c r="P11" i="88"/>
  <c r="Q11" i="88"/>
  <c r="R11" i="88"/>
  <c r="S11" i="88"/>
  <c r="T11" i="88"/>
  <c r="U11" i="88"/>
  <c r="V11" i="88"/>
  <c r="W11" i="88"/>
  <c r="X11" i="88"/>
  <c r="Y11" i="88"/>
  <c r="Z11" i="88"/>
  <c r="AA11" i="88"/>
  <c r="AB11" i="88"/>
  <c r="AC11" i="88"/>
  <c r="AD11" i="88"/>
  <c r="AE11" i="88"/>
  <c r="AF11" i="88"/>
  <c r="AG11" i="88"/>
  <c r="AH11" i="88"/>
  <c r="AI11" i="88"/>
  <c r="AJ11" i="88"/>
  <c r="AK11" i="88"/>
  <c r="AL11" i="88"/>
  <c r="AM11" i="88"/>
  <c r="AN11" i="88"/>
  <c r="AO11" i="88"/>
  <c r="H12" i="88"/>
  <c r="I12" i="88"/>
  <c r="J12" i="88"/>
  <c r="K12" i="88"/>
  <c r="L12" i="88"/>
  <c r="M12" i="88"/>
  <c r="N12" i="88"/>
  <c r="O12" i="88"/>
  <c r="P12" i="88"/>
  <c r="Q12" i="88"/>
  <c r="R12" i="88"/>
  <c r="S12" i="88"/>
  <c r="T12" i="88"/>
  <c r="U12" i="88"/>
  <c r="V12" i="88"/>
  <c r="W12" i="88"/>
  <c r="X12" i="88"/>
  <c r="Y12" i="88"/>
  <c r="Z12" i="88"/>
  <c r="AA12" i="88"/>
  <c r="AB12" i="88"/>
  <c r="AC12" i="88"/>
  <c r="AD12" i="88"/>
  <c r="AE12" i="88"/>
  <c r="AF12" i="88"/>
  <c r="AG12" i="88"/>
  <c r="AH12" i="88"/>
  <c r="AI12" i="88"/>
  <c r="AJ12" i="88"/>
  <c r="AK12" i="88"/>
  <c r="AL12" i="88"/>
  <c r="AM12" i="88"/>
  <c r="AN12" i="88"/>
  <c r="AO12" i="88"/>
  <c r="H13" i="88"/>
  <c r="I13" i="88"/>
  <c r="J13" i="88"/>
  <c r="K13" i="88"/>
  <c r="L13" i="88"/>
  <c r="M13" i="88"/>
  <c r="N13" i="88"/>
  <c r="O13" i="88"/>
  <c r="P13" i="88"/>
  <c r="Q13" i="88"/>
  <c r="R13" i="88"/>
  <c r="S13" i="88"/>
  <c r="T13" i="88"/>
  <c r="U13" i="88"/>
  <c r="V13" i="88"/>
  <c r="W13" i="88"/>
  <c r="X13" i="88"/>
  <c r="Y13" i="88"/>
  <c r="Z13" i="88"/>
  <c r="AA13" i="88"/>
  <c r="AB13" i="88"/>
  <c r="AC13" i="88"/>
  <c r="AD13" i="88"/>
  <c r="AE13" i="88"/>
  <c r="AF13" i="88"/>
  <c r="AG13" i="88"/>
  <c r="AH13" i="88"/>
  <c r="AI13" i="88"/>
  <c r="AJ13" i="88"/>
  <c r="AK13" i="88"/>
  <c r="AL13" i="88"/>
  <c r="AM13" i="88"/>
  <c r="AN13" i="88"/>
  <c r="AO13" i="88"/>
  <c r="H14" i="88"/>
  <c r="I14" i="88"/>
  <c r="J14" i="88"/>
  <c r="K14" i="88"/>
  <c r="L14" i="88"/>
  <c r="M14" i="88"/>
  <c r="N14" i="88"/>
  <c r="O14" i="88"/>
  <c r="P14" i="88"/>
  <c r="Q14" i="88"/>
  <c r="R14" i="88"/>
  <c r="S14" i="88"/>
  <c r="T14" i="88"/>
  <c r="U14" i="88"/>
  <c r="V14" i="88"/>
  <c r="W14" i="88"/>
  <c r="X14" i="88"/>
  <c r="Y14" i="88"/>
  <c r="Z14" i="88"/>
  <c r="AA14" i="88"/>
  <c r="AB14" i="88"/>
  <c r="AC14" i="88"/>
  <c r="AD14" i="88"/>
  <c r="AE14" i="88"/>
  <c r="AF14" i="88"/>
  <c r="AG14" i="88"/>
  <c r="AH14" i="88"/>
  <c r="AI14" i="88"/>
  <c r="AJ14" i="88"/>
  <c r="AK14" i="88"/>
  <c r="AL14" i="88"/>
  <c r="AM14" i="88"/>
  <c r="AN14" i="88"/>
  <c r="AO14" i="88"/>
  <c r="H15" i="88"/>
  <c r="I15" i="88"/>
  <c r="J15" i="88"/>
  <c r="K15" i="88"/>
  <c r="L15" i="88"/>
  <c r="M15" i="88"/>
  <c r="N15" i="88"/>
  <c r="O15" i="88"/>
  <c r="P15" i="88"/>
  <c r="Q15" i="88"/>
  <c r="R15" i="88"/>
  <c r="S15" i="88"/>
  <c r="T15" i="88"/>
  <c r="U15" i="88"/>
  <c r="V15" i="88"/>
  <c r="W15" i="88"/>
  <c r="X15" i="88"/>
  <c r="Y15" i="88"/>
  <c r="Z15" i="88"/>
  <c r="AA15" i="88"/>
  <c r="AB15" i="88"/>
  <c r="AC15" i="88"/>
  <c r="AD15" i="88"/>
  <c r="AE15" i="88"/>
  <c r="AF15" i="88"/>
  <c r="AG15" i="88"/>
  <c r="AH15" i="88"/>
  <c r="AI15" i="88"/>
  <c r="AJ15" i="88"/>
  <c r="AK15" i="88"/>
  <c r="AL15" i="88"/>
  <c r="AM15" i="88"/>
  <c r="AN15" i="88"/>
  <c r="AO15" i="88"/>
  <c r="H16" i="88"/>
  <c r="I16" i="88"/>
  <c r="J16" i="88"/>
  <c r="K16" i="88"/>
  <c r="L16" i="88"/>
  <c r="M16" i="88"/>
  <c r="N16" i="88"/>
  <c r="O16" i="88"/>
  <c r="P16" i="88"/>
  <c r="Q16" i="88"/>
  <c r="R16" i="88"/>
  <c r="S16" i="88"/>
  <c r="T16" i="88"/>
  <c r="U16" i="88"/>
  <c r="V16" i="88"/>
  <c r="W16" i="88"/>
  <c r="X16" i="88"/>
  <c r="Y16" i="88"/>
  <c r="Z16" i="88"/>
  <c r="AA16" i="88"/>
  <c r="AB16" i="88"/>
  <c r="AC16" i="88"/>
  <c r="AD16" i="88"/>
  <c r="AE16" i="88"/>
  <c r="AF16" i="88"/>
  <c r="AG16" i="88"/>
  <c r="AH16" i="88"/>
  <c r="AI16" i="88"/>
  <c r="AJ16" i="88"/>
  <c r="AK16" i="88"/>
  <c r="AL16" i="88"/>
  <c r="AM16" i="88"/>
  <c r="AN16" i="88"/>
  <c r="AO16" i="88"/>
  <c r="H17" i="88"/>
  <c r="I17" i="88"/>
  <c r="J17" i="88"/>
  <c r="K17" i="88"/>
  <c r="L17" i="88"/>
  <c r="M17" i="88"/>
  <c r="N17" i="88"/>
  <c r="O17" i="88"/>
  <c r="P17" i="88"/>
  <c r="Q17" i="88"/>
  <c r="R17" i="88"/>
  <c r="S17" i="88"/>
  <c r="T17" i="88"/>
  <c r="U17" i="88"/>
  <c r="V17" i="88"/>
  <c r="W17" i="88"/>
  <c r="X17" i="88"/>
  <c r="Y17" i="88"/>
  <c r="Z17" i="88"/>
  <c r="AA17" i="88"/>
  <c r="AB17" i="88"/>
  <c r="AC17" i="88"/>
  <c r="AD17" i="88"/>
  <c r="AE17" i="88"/>
  <c r="AF17" i="88"/>
  <c r="AG17" i="88"/>
  <c r="AH17" i="88"/>
  <c r="AI17" i="88"/>
  <c r="AJ17" i="88"/>
  <c r="AK17" i="88"/>
  <c r="AL17" i="88"/>
  <c r="AM17" i="88"/>
  <c r="AN17" i="88"/>
  <c r="AO17" i="88"/>
  <c r="H18" i="88"/>
  <c r="I18" i="88"/>
  <c r="J18" i="88"/>
  <c r="K18" i="88"/>
  <c r="L18" i="88"/>
  <c r="M18" i="88"/>
  <c r="N18" i="88"/>
  <c r="O18" i="88"/>
  <c r="P18" i="88"/>
  <c r="Q18" i="88"/>
  <c r="R18" i="88"/>
  <c r="S18" i="88"/>
  <c r="T18" i="88"/>
  <c r="U18" i="88"/>
  <c r="V18" i="88"/>
  <c r="W18" i="88"/>
  <c r="X18" i="88"/>
  <c r="Y18" i="88"/>
  <c r="Z18" i="88"/>
  <c r="AA18" i="88"/>
  <c r="AB18" i="88"/>
  <c r="AC18" i="88"/>
  <c r="AD18" i="88"/>
  <c r="AE18" i="88"/>
  <c r="AF18" i="88"/>
  <c r="AG18" i="88"/>
  <c r="AH18" i="88"/>
  <c r="AI18" i="88"/>
  <c r="AJ18" i="88"/>
  <c r="AK18" i="88"/>
  <c r="AL18" i="88"/>
  <c r="AM18" i="88"/>
  <c r="AN18" i="88"/>
  <c r="AO18" i="88"/>
  <c r="H19" i="88"/>
  <c r="I19" i="88"/>
  <c r="J19" i="88"/>
  <c r="K19" i="88"/>
  <c r="L19" i="88"/>
  <c r="M19" i="88"/>
  <c r="N19" i="88"/>
  <c r="O19" i="88"/>
  <c r="P19" i="88"/>
  <c r="Q19" i="88"/>
  <c r="R19" i="88"/>
  <c r="S19" i="88"/>
  <c r="T19" i="88"/>
  <c r="U19" i="88"/>
  <c r="V19" i="88"/>
  <c r="W19" i="88"/>
  <c r="X19" i="88"/>
  <c r="Y19" i="88"/>
  <c r="Z19" i="88"/>
  <c r="AA19" i="88"/>
  <c r="AB19" i="88"/>
  <c r="AC19" i="88"/>
  <c r="AD19" i="88"/>
  <c r="AE19" i="88"/>
  <c r="AF19" i="88"/>
  <c r="AG19" i="88"/>
  <c r="AH19" i="88"/>
  <c r="AI19" i="88"/>
  <c r="AJ19" i="88"/>
  <c r="AK19" i="88"/>
  <c r="AL19" i="88"/>
  <c r="AM19" i="88"/>
  <c r="AN19" i="88"/>
  <c r="AO19" i="88"/>
  <c r="H20" i="88"/>
  <c r="I20" i="88"/>
  <c r="J20" i="88"/>
  <c r="K20" i="88"/>
  <c r="L20" i="88"/>
  <c r="M20" i="88"/>
  <c r="N20" i="88"/>
  <c r="O20" i="88"/>
  <c r="P20" i="88"/>
  <c r="Q20" i="88"/>
  <c r="R20" i="88"/>
  <c r="S20" i="88"/>
  <c r="T20" i="88"/>
  <c r="U20" i="88"/>
  <c r="V20" i="88"/>
  <c r="W20" i="88"/>
  <c r="X20" i="88"/>
  <c r="Y20" i="88"/>
  <c r="Z20" i="88"/>
  <c r="AA20" i="88"/>
  <c r="AB20" i="88"/>
  <c r="AC20" i="88"/>
  <c r="AD20" i="88"/>
  <c r="AE20" i="88"/>
  <c r="AF20" i="88"/>
  <c r="AG20" i="88"/>
  <c r="AH20" i="88"/>
  <c r="AI20" i="88"/>
  <c r="AJ20" i="88"/>
  <c r="AK20" i="88"/>
  <c r="AL20" i="88"/>
  <c r="AM20" i="88"/>
  <c r="AN20" i="88"/>
  <c r="AO20" i="88"/>
  <c r="H21" i="88"/>
  <c r="I21" i="88"/>
  <c r="J21" i="88"/>
  <c r="K21" i="88"/>
  <c r="L21" i="88"/>
  <c r="M21" i="88"/>
  <c r="N21" i="88"/>
  <c r="O21" i="88"/>
  <c r="P21" i="88"/>
  <c r="Q21" i="88"/>
  <c r="R21" i="88"/>
  <c r="S21" i="88"/>
  <c r="T21" i="88"/>
  <c r="U21" i="88"/>
  <c r="V21" i="88"/>
  <c r="W21" i="88"/>
  <c r="X21" i="88"/>
  <c r="Y21" i="88"/>
  <c r="Z21" i="88"/>
  <c r="AA21" i="88"/>
  <c r="AB21" i="88"/>
  <c r="AC21" i="88"/>
  <c r="AD21" i="88"/>
  <c r="AE21" i="88"/>
  <c r="AF21" i="88"/>
  <c r="AG21" i="88"/>
  <c r="AH21" i="88"/>
  <c r="AI21" i="88"/>
  <c r="AJ21" i="88"/>
  <c r="AK21" i="88"/>
  <c r="AL21" i="88"/>
  <c r="AM21" i="88"/>
  <c r="AN21" i="88"/>
  <c r="AO21" i="88"/>
  <c r="H22" i="88"/>
  <c r="I22" i="88"/>
  <c r="J22" i="88"/>
  <c r="K22" i="88"/>
  <c r="L22" i="88"/>
  <c r="M22" i="88"/>
  <c r="N22" i="88"/>
  <c r="O22" i="88"/>
  <c r="P22" i="88"/>
  <c r="Q22" i="88"/>
  <c r="R22" i="88"/>
  <c r="S22" i="88"/>
  <c r="T22" i="88"/>
  <c r="U22" i="88"/>
  <c r="V22" i="88"/>
  <c r="W22" i="88"/>
  <c r="X22" i="88"/>
  <c r="Y22" i="88"/>
  <c r="Z22" i="88"/>
  <c r="AA22" i="88"/>
  <c r="AB22" i="88"/>
  <c r="AC22" i="88"/>
  <c r="AD22" i="88"/>
  <c r="AE22" i="88"/>
  <c r="AF22" i="88"/>
  <c r="AG22" i="88"/>
  <c r="AH22" i="88"/>
  <c r="AI22" i="88"/>
  <c r="AJ22" i="88"/>
  <c r="AK22" i="88"/>
  <c r="AL22" i="88"/>
  <c r="AM22" i="88"/>
  <c r="AN22" i="88"/>
  <c r="AO22" i="88"/>
  <c r="H23" i="88"/>
  <c r="I23" i="88"/>
  <c r="J23" i="88"/>
  <c r="K23" i="88"/>
  <c r="L23" i="88"/>
  <c r="M23" i="88"/>
  <c r="N23" i="88"/>
  <c r="O23" i="88"/>
  <c r="P23" i="88"/>
  <c r="Q23" i="88"/>
  <c r="R23" i="88"/>
  <c r="S23" i="88"/>
  <c r="T23" i="88"/>
  <c r="U23" i="88"/>
  <c r="V23" i="88"/>
  <c r="W23" i="88"/>
  <c r="X23" i="88"/>
  <c r="Y23" i="88"/>
  <c r="Z23" i="88"/>
  <c r="AA23" i="88"/>
  <c r="AB23" i="88"/>
  <c r="AC23" i="88"/>
  <c r="AD23" i="88"/>
  <c r="AE23" i="88"/>
  <c r="AF23" i="88"/>
  <c r="AG23" i="88"/>
  <c r="AH23" i="88"/>
  <c r="AI23" i="88"/>
  <c r="AJ23" i="88"/>
  <c r="AK23" i="88"/>
  <c r="AL23" i="88"/>
  <c r="AM23" i="88"/>
  <c r="AN23" i="88"/>
  <c r="AO23" i="88"/>
  <c r="H24" i="88"/>
  <c r="I24" i="88"/>
  <c r="J24" i="88"/>
  <c r="K24" i="88"/>
  <c r="L24" i="88"/>
  <c r="M24" i="88"/>
  <c r="N24" i="88"/>
  <c r="O24" i="88"/>
  <c r="P24" i="88"/>
  <c r="Q24" i="88"/>
  <c r="R24" i="88"/>
  <c r="S24" i="88"/>
  <c r="T24" i="88"/>
  <c r="U24" i="88"/>
  <c r="V24" i="88"/>
  <c r="W24" i="88"/>
  <c r="X24" i="88"/>
  <c r="Y24" i="88"/>
  <c r="Z24" i="88"/>
  <c r="AA24" i="88"/>
  <c r="AB24" i="88"/>
  <c r="AC24" i="88"/>
  <c r="AD24" i="88"/>
  <c r="AE24" i="88"/>
  <c r="AF24" i="88"/>
  <c r="AG24" i="88"/>
  <c r="AH24" i="88"/>
  <c r="AI24" i="88"/>
  <c r="AJ24" i="88"/>
  <c r="AK24" i="88"/>
  <c r="AL24" i="88"/>
  <c r="AM24" i="88"/>
  <c r="AN24" i="88"/>
  <c r="AO24" i="88"/>
  <c r="H25" i="88"/>
  <c r="I25" i="88"/>
  <c r="J25" i="88"/>
  <c r="K25" i="88"/>
  <c r="L25" i="88"/>
  <c r="M25" i="88"/>
  <c r="N25" i="88"/>
  <c r="O25" i="88"/>
  <c r="P25" i="88"/>
  <c r="Q25" i="88"/>
  <c r="R25" i="88"/>
  <c r="S25" i="88"/>
  <c r="T25" i="88"/>
  <c r="U25" i="88"/>
  <c r="V25" i="88"/>
  <c r="W25" i="88"/>
  <c r="X25" i="88"/>
  <c r="Y25" i="88"/>
  <c r="Z25" i="88"/>
  <c r="AA25" i="88"/>
  <c r="AB25" i="88"/>
  <c r="AC25" i="88"/>
  <c r="AD25" i="88"/>
  <c r="AE25" i="88"/>
  <c r="AF25" i="88"/>
  <c r="AG25" i="88"/>
  <c r="AH25" i="88"/>
  <c r="AI25" i="88"/>
  <c r="AJ25" i="88"/>
  <c r="AK25" i="88"/>
  <c r="AL25" i="88"/>
  <c r="AM25" i="88"/>
  <c r="AN25" i="88"/>
  <c r="AO25" i="88"/>
  <c r="H26" i="88"/>
  <c r="I26" i="88"/>
  <c r="J26" i="88"/>
  <c r="K26" i="88"/>
  <c r="L26" i="88"/>
  <c r="M26" i="88"/>
  <c r="N26" i="88"/>
  <c r="O26" i="88"/>
  <c r="P26" i="88"/>
  <c r="Q26" i="88"/>
  <c r="R26" i="88"/>
  <c r="S26" i="88"/>
  <c r="T26" i="88"/>
  <c r="U26" i="88"/>
  <c r="V26" i="88"/>
  <c r="W26" i="88"/>
  <c r="X26" i="88"/>
  <c r="Y26" i="88"/>
  <c r="Z26" i="88"/>
  <c r="AA26" i="88"/>
  <c r="AB26" i="88"/>
  <c r="AC26" i="88"/>
  <c r="AD26" i="88"/>
  <c r="AE26" i="88"/>
  <c r="AF26" i="88"/>
  <c r="AG26" i="88"/>
  <c r="AH26" i="88"/>
  <c r="AI26" i="88"/>
  <c r="AJ26" i="88"/>
  <c r="AK26" i="88"/>
  <c r="AL26" i="88"/>
  <c r="AM26" i="88"/>
  <c r="AN26" i="88"/>
  <c r="AO26" i="88"/>
  <c r="H27" i="88"/>
  <c r="I27" i="88"/>
  <c r="J27" i="88"/>
  <c r="K27" i="88"/>
  <c r="L27" i="88"/>
  <c r="M27" i="88"/>
  <c r="N27" i="88"/>
  <c r="O27" i="88"/>
  <c r="P27" i="88"/>
  <c r="Q27" i="88"/>
  <c r="R27" i="88"/>
  <c r="S27" i="88"/>
  <c r="T27" i="88"/>
  <c r="U27" i="88"/>
  <c r="V27" i="88"/>
  <c r="W27" i="88"/>
  <c r="X27" i="88"/>
  <c r="Y27" i="88"/>
  <c r="Z27" i="88"/>
  <c r="AA27" i="88"/>
  <c r="AB27" i="88"/>
  <c r="AC27" i="88"/>
  <c r="AD27" i="88"/>
  <c r="AE27" i="88"/>
  <c r="AF27" i="88"/>
  <c r="AG27" i="88"/>
  <c r="AH27" i="88"/>
  <c r="AI27" i="88"/>
  <c r="AJ27" i="88"/>
  <c r="AK27" i="88"/>
  <c r="AL27" i="88"/>
  <c r="AM27" i="88"/>
  <c r="AN27" i="88"/>
  <c r="AO27" i="88"/>
  <c r="H28" i="88"/>
  <c r="I28" i="88"/>
  <c r="J28" i="88"/>
  <c r="K28" i="88"/>
  <c r="L28" i="88"/>
  <c r="M28" i="88"/>
  <c r="N28" i="88"/>
  <c r="O28" i="88"/>
  <c r="P28" i="88"/>
  <c r="Q28" i="88"/>
  <c r="R28" i="88"/>
  <c r="S28" i="88"/>
  <c r="T28" i="88"/>
  <c r="U28" i="88"/>
  <c r="V28" i="88"/>
  <c r="W28" i="88"/>
  <c r="X28" i="88"/>
  <c r="Y28" i="88"/>
  <c r="Z28" i="88"/>
  <c r="AA28" i="88"/>
  <c r="AB28" i="88"/>
  <c r="AC28" i="88"/>
  <c r="AD28" i="88"/>
  <c r="AE28" i="88"/>
  <c r="AF28" i="88"/>
  <c r="AG28" i="88"/>
  <c r="AH28" i="88"/>
  <c r="AI28" i="88"/>
  <c r="AJ28" i="88"/>
  <c r="AK28" i="88"/>
  <c r="AL28" i="88"/>
  <c r="AM28" i="88"/>
  <c r="AN28" i="88"/>
  <c r="AO28" i="88"/>
  <c r="H29" i="88"/>
  <c r="I29" i="88"/>
  <c r="J29" i="88"/>
  <c r="K29" i="88"/>
  <c r="L29" i="88"/>
  <c r="M29" i="88"/>
  <c r="N29" i="88"/>
  <c r="O29" i="88"/>
  <c r="P29" i="88"/>
  <c r="Q29" i="88"/>
  <c r="R29" i="88"/>
  <c r="S29" i="88"/>
  <c r="T29" i="88"/>
  <c r="U29" i="88"/>
  <c r="V29" i="88"/>
  <c r="W29" i="88"/>
  <c r="X29" i="88"/>
  <c r="Y29" i="88"/>
  <c r="Z29" i="88"/>
  <c r="AA29" i="88"/>
  <c r="AB29" i="88"/>
  <c r="AC29" i="88"/>
  <c r="AD29" i="88"/>
  <c r="AE29" i="88"/>
  <c r="AF29" i="88"/>
  <c r="AG29" i="88"/>
  <c r="AH29" i="88"/>
  <c r="AI29" i="88"/>
  <c r="AJ29" i="88"/>
  <c r="AK29" i="88"/>
  <c r="AL29" i="88"/>
  <c r="AM29" i="88"/>
  <c r="AN29" i="88"/>
  <c r="AO29" i="88"/>
  <c r="H30" i="88"/>
  <c r="I30" i="88"/>
  <c r="J30" i="88"/>
  <c r="K30" i="88"/>
  <c r="L30" i="88"/>
  <c r="M30" i="88"/>
  <c r="N30" i="88"/>
  <c r="O30" i="88"/>
  <c r="P30" i="88"/>
  <c r="Q30" i="88"/>
  <c r="R30" i="88"/>
  <c r="S30" i="88"/>
  <c r="T30" i="88"/>
  <c r="U30" i="88"/>
  <c r="V30" i="88"/>
  <c r="W30" i="88"/>
  <c r="X30" i="88"/>
  <c r="Y30" i="88"/>
  <c r="Z30" i="88"/>
  <c r="AA30" i="88"/>
  <c r="AB30" i="88"/>
  <c r="AC30" i="88"/>
  <c r="AD30" i="88"/>
  <c r="AE30" i="88"/>
  <c r="AF30" i="88"/>
  <c r="AG30" i="88"/>
  <c r="AH30" i="88"/>
  <c r="AI30" i="88"/>
  <c r="AJ30" i="88"/>
  <c r="AK30" i="88"/>
  <c r="AL30" i="88"/>
  <c r="AM30" i="88"/>
  <c r="AN30" i="88"/>
  <c r="AO30" i="88"/>
  <c r="H31" i="88"/>
  <c r="I31" i="88"/>
  <c r="J31" i="88"/>
  <c r="K31" i="88"/>
  <c r="L31" i="88"/>
  <c r="M31" i="88"/>
  <c r="N31" i="88"/>
  <c r="O31" i="88"/>
  <c r="P31" i="88"/>
  <c r="Q31" i="88"/>
  <c r="R31" i="88"/>
  <c r="S31" i="88"/>
  <c r="T31" i="88"/>
  <c r="U31" i="88"/>
  <c r="V31" i="88"/>
  <c r="W31" i="88"/>
  <c r="X31" i="88"/>
  <c r="Y31" i="88"/>
  <c r="Z31" i="88"/>
  <c r="AA31" i="88"/>
  <c r="AB31" i="88"/>
  <c r="AC31" i="88"/>
  <c r="AD31" i="88"/>
  <c r="AE31" i="88"/>
  <c r="AF31" i="88"/>
  <c r="AG31" i="88"/>
  <c r="AH31" i="88"/>
  <c r="AI31" i="88"/>
  <c r="AJ31" i="88"/>
  <c r="AK31" i="88"/>
  <c r="AL31" i="88"/>
  <c r="AM31" i="88"/>
  <c r="AN31" i="88"/>
  <c r="AO31" i="88"/>
  <c r="H32" i="88"/>
  <c r="I32" i="88"/>
  <c r="J32" i="88"/>
  <c r="K32" i="88"/>
  <c r="L32" i="88"/>
  <c r="M32" i="88"/>
  <c r="N32" i="88"/>
  <c r="O32" i="88"/>
  <c r="P32" i="88"/>
  <c r="Q32" i="88"/>
  <c r="R32" i="88"/>
  <c r="S32" i="88"/>
  <c r="T32" i="88"/>
  <c r="U32" i="88"/>
  <c r="V32" i="88"/>
  <c r="W32" i="88"/>
  <c r="X32" i="88"/>
  <c r="Y32" i="88"/>
  <c r="Z32" i="88"/>
  <c r="AA32" i="88"/>
  <c r="AB32" i="88"/>
  <c r="AC32" i="88"/>
  <c r="AD32" i="88"/>
  <c r="AE32" i="88"/>
  <c r="AF32" i="88"/>
  <c r="AG32" i="88"/>
  <c r="AH32" i="88"/>
  <c r="AI32" i="88"/>
  <c r="AJ32" i="88"/>
  <c r="AK32" i="88"/>
  <c r="AL32" i="88"/>
  <c r="AM32" i="88"/>
  <c r="AN32" i="88"/>
  <c r="AO32" i="88"/>
  <c r="H33" i="88"/>
  <c r="I33" i="88"/>
  <c r="J33" i="88"/>
  <c r="K33" i="88"/>
  <c r="L33" i="88"/>
  <c r="M33" i="88"/>
  <c r="N33" i="88"/>
  <c r="O33" i="88"/>
  <c r="P33" i="88"/>
  <c r="Q33" i="88"/>
  <c r="R33" i="88"/>
  <c r="S33" i="88"/>
  <c r="T33" i="88"/>
  <c r="U33" i="88"/>
  <c r="V33" i="88"/>
  <c r="W33" i="88"/>
  <c r="X33" i="88"/>
  <c r="Y33" i="88"/>
  <c r="Z33" i="88"/>
  <c r="AA33" i="88"/>
  <c r="AB33" i="88"/>
  <c r="AC33" i="88"/>
  <c r="AD33" i="88"/>
  <c r="AE33" i="88"/>
  <c r="AF33" i="88"/>
  <c r="AG33" i="88"/>
  <c r="AH33" i="88"/>
  <c r="AI33" i="88"/>
  <c r="AJ33" i="88"/>
  <c r="AK33" i="88"/>
  <c r="AL33" i="88"/>
  <c r="AM33" i="88"/>
  <c r="AN33" i="88"/>
  <c r="AO33" i="88"/>
  <c r="H34" i="88"/>
  <c r="I34" i="88"/>
  <c r="J34" i="88"/>
  <c r="K34" i="88"/>
  <c r="L34" i="88"/>
  <c r="M34" i="88"/>
  <c r="N34" i="88"/>
  <c r="O34" i="88"/>
  <c r="P34" i="88"/>
  <c r="Q34" i="88"/>
  <c r="R34" i="88"/>
  <c r="S34" i="88"/>
  <c r="T34" i="88"/>
  <c r="U34" i="88"/>
  <c r="V34" i="88"/>
  <c r="W34" i="88"/>
  <c r="X34" i="88"/>
  <c r="Y34" i="88"/>
  <c r="Z34" i="88"/>
  <c r="AA34" i="88"/>
  <c r="AB34" i="88"/>
  <c r="AC34" i="88"/>
  <c r="AD34" i="88"/>
  <c r="AE34" i="88"/>
  <c r="AF34" i="88"/>
  <c r="AG34" i="88"/>
  <c r="AH34" i="88"/>
  <c r="AI34" i="88"/>
  <c r="AJ34" i="88"/>
  <c r="AK34" i="88"/>
  <c r="AL34" i="88"/>
  <c r="AM34" i="88"/>
  <c r="AN34" i="88"/>
  <c r="AO34" i="88"/>
  <c r="H35" i="88"/>
  <c r="I35" i="88"/>
  <c r="J35" i="88"/>
  <c r="K35" i="88"/>
  <c r="L35" i="88"/>
  <c r="M35" i="88"/>
  <c r="N35" i="88"/>
  <c r="O35" i="88"/>
  <c r="P35" i="88"/>
  <c r="Q35" i="88"/>
  <c r="R35" i="88"/>
  <c r="S35" i="88"/>
  <c r="T35" i="88"/>
  <c r="U35" i="88"/>
  <c r="V35" i="88"/>
  <c r="W35" i="88"/>
  <c r="X35" i="88"/>
  <c r="Y35" i="88"/>
  <c r="Z35" i="88"/>
  <c r="AA35" i="88"/>
  <c r="AB35" i="88"/>
  <c r="AC35" i="88"/>
  <c r="AD35" i="88"/>
  <c r="AE35" i="88"/>
  <c r="AF35" i="88"/>
  <c r="AG35" i="88"/>
  <c r="AH35" i="88"/>
  <c r="AI35" i="88"/>
  <c r="AJ35" i="88"/>
  <c r="AK35" i="88"/>
  <c r="AL35" i="88"/>
  <c r="AM35" i="88"/>
  <c r="AN35" i="88"/>
  <c r="AO35" i="88"/>
  <c r="H36" i="88"/>
  <c r="I36" i="88"/>
  <c r="J36" i="88"/>
  <c r="K36" i="88"/>
  <c r="L36" i="88"/>
  <c r="M36" i="88"/>
  <c r="N36" i="88"/>
  <c r="O36" i="88"/>
  <c r="P36" i="88"/>
  <c r="Q36" i="88"/>
  <c r="R36" i="88"/>
  <c r="S36" i="88"/>
  <c r="T36" i="88"/>
  <c r="U36" i="88"/>
  <c r="V36" i="88"/>
  <c r="W36" i="88"/>
  <c r="X36" i="88"/>
  <c r="Y36" i="88"/>
  <c r="Z36" i="88"/>
  <c r="AA36" i="88"/>
  <c r="AB36" i="88"/>
  <c r="AC36" i="88"/>
  <c r="AD36" i="88"/>
  <c r="AE36" i="88"/>
  <c r="AF36" i="88"/>
  <c r="AG36" i="88"/>
  <c r="AH36" i="88"/>
  <c r="AI36" i="88"/>
  <c r="AJ36" i="88"/>
  <c r="AK36" i="88"/>
  <c r="AL36" i="88"/>
  <c r="AM36" i="88"/>
  <c r="AN36" i="88"/>
  <c r="AO36" i="88"/>
  <c r="H37" i="88"/>
  <c r="I37" i="88"/>
  <c r="J37" i="88"/>
  <c r="K37" i="88"/>
  <c r="L37" i="88"/>
  <c r="M37" i="88"/>
  <c r="N37" i="88"/>
  <c r="O37" i="88"/>
  <c r="P37" i="88"/>
  <c r="Q37" i="88"/>
  <c r="R37" i="88"/>
  <c r="S37" i="88"/>
  <c r="T37" i="88"/>
  <c r="U37" i="88"/>
  <c r="V37" i="88"/>
  <c r="W37" i="88"/>
  <c r="X37" i="88"/>
  <c r="Y37" i="88"/>
  <c r="Z37" i="88"/>
  <c r="AA37" i="88"/>
  <c r="AB37" i="88"/>
  <c r="AC37" i="88"/>
  <c r="AD37" i="88"/>
  <c r="AE37" i="88"/>
  <c r="AF37" i="88"/>
  <c r="AG37" i="88"/>
  <c r="AH37" i="88"/>
  <c r="AI37" i="88"/>
  <c r="AJ37" i="88"/>
  <c r="AK37" i="88"/>
  <c r="AL37" i="88"/>
  <c r="AM37" i="88"/>
  <c r="AN37" i="88"/>
  <c r="AO37" i="88"/>
  <c r="H38" i="88"/>
  <c r="I38" i="88"/>
  <c r="J38" i="88"/>
  <c r="K38" i="88"/>
  <c r="L38" i="88"/>
  <c r="M38" i="88"/>
  <c r="N38" i="88"/>
  <c r="O38" i="88"/>
  <c r="P38" i="88"/>
  <c r="Q38" i="88"/>
  <c r="R38" i="88"/>
  <c r="S38" i="88"/>
  <c r="T38" i="88"/>
  <c r="U38" i="88"/>
  <c r="V38" i="88"/>
  <c r="W38" i="88"/>
  <c r="X38" i="88"/>
  <c r="Y38" i="88"/>
  <c r="Z38" i="88"/>
  <c r="AA38" i="88"/>
  <c r="AB38" i="88"/>
  <c r="AC38" i="88"/>
  <c r="AD38" i="88"/>
  <c r="AE38" i="88"/>
  <c r="AF38" i="88"/>
  <c r="AG38" i="88"/>
  <c r="AH38" i="88"/>
  <c r="AI38" i="88"/>
  <c r="AJ38" i="88"/>
  <c r="AK38" i="88"/>
  <c r="AL38" i="88"/>
  <c r="AM38" i="88"/>
  <c r="AN38" i="88"/>
  <c r="AO38" i="88"/>
  <c r="H39" i="88"/>
  <c r="I39" i="88"/>
  <c r="J39" i="88"/>
  <c r="K39" i="88"/>
  <c r="L39" i="88"/>
  <c r="M39" i="88"/>
  <c r="N39" i="88"/>
  <c r="O39" i="88"/>
  <c r="P39" i="88"/>
  <c r="Q39" i="88"/>
  <c r="R39" i="88"/>
  <c r="S39" i="88"/>
  <c r="T39" i="88"/>
  <c r="U39" i="88"/>
  <c r="V39" i="88"/>
  <c r="W39" i="88"/>
  <c r="X39" i="88"/>
  <c r="Y39" i="88"/>
  <c r="Z39" i="88"/>
  <c r="AA39" i="88"/>
  <c r="AB39" i="88"/>
  <c r="AC39" i="88"/>
  <c r="AD39" i="88"/>
  <c r="AE39" i="88"/>
  <c r="AF39" i="88"/>
  <c r="AG39" i="88"/>
  <c r="AH39" i="88"/>
  <c r="AI39" i="88"/>
  <c r="AJ39" i="88"/>
  <c r="AK39" i="88"/>
  <c r="AL39" i="88"/>
  <c r="AM39" i="88"/>
  <c r="AN39" i="88"/>
  <c r="AO39" i="88"/>
  <c r="H40" i="88"/>
  <c r="I40" i="88"/>
  <c r="J40" i="88"/>
  <c r="K40" i="88"/>
  <c r="L40" i="88"/>
  <c r="M40" i="88"/>
  <c r="N40" i="88"/>
  <c r="O40" i="88"/>
  <c r="P40" i="88"/>
  <c r="Q40" i="88"/>
  <c r="R40" i="88"/>
  <c r="S40" i="88"/>
  <c r="T40" i="88"/>
  <c r="U40" i="88"/>
  <c r="V40" i="88"/>
  <c r="W40" i="88"/>
  <c r="X40" i="88"/>
  <c r="Y40" i="88"/>
  <c r="Z40" i="88"/>
  <c r="AA40" i="88"/>
  <c r="AB40" i="88"/>
  <c r="AC40" i="88"/>
  <c r="AD40" i="88"/>
  <c r="AE40" i="88"/>
  <c r="AF40" i="88"/>
  <c r="AG40" i="88"/>
  <c r="AH40" i="88"/>
  <c r="AI40" i="88"/>
  <c r="AJ40" i="88"/>
  <c r="AK40" i="88"/>
  <c r="AL40" i="88"/>
  <c r="AM40" i="88"/>
  <c r="AN40" i="88"/>
  <c r="AO40" i="88"/>
  <c r="H41" i="88"/>
  <c r="I41" i="88"/>
  <c r="J41" i="88"/>
  <c r="K41" i="88"/>
  <c r="L41" i="88"/>
  <c r="M41" i="88"/>
  <c r="N41" i="88"/>
  <c r="O41" i="88"/>
  <c r="P41" i="88"/>
  <c r="Q41" i="88"/>
  <c r="R41" i="88"/>
  <c r="S41" i="88"/>
  <c r="T41" i="88"/>
  <c r="U41" i="88"/>
  <c r="V41" i="88"/>
  <c r="W41" i="88"/>
  <c r="X41" i="88"/>
  <c r="Y41" i="88"/>
  <c r="Z41" i="88"/>
  <c r="AA41" i="88"/>
  <c r="AB41" i="88"/>
  <c r="AC41" i="88"/>
  <c r="AD41" i="88"/>
  <c r="AE41" i="88"/>
  <c r="AF41" i="88"/>
  <c r="AG41" i="88"/>
  <c r="AH41" i="88"/>
  <c r="AI41" i="88"/>
  <c r="AJ41" i="88"/>
  <c r="AK41" i="88"/>
  <c r="AL41" i="88"/>
  <c r="AM41" i="88"/>
  <c r="AN41" i="88"/>
  <c r="AO41" i="88"/>
  <c r="H42" i="88"/>
  <c r="I42" i="88"/>
  <c r="J42" i="88"/>
  <c r="K42" i="88"/>
  <c r="L42" i="88"/>
  <c r="M42" i="88"/>
  <c r="N42" i="88"/>
  <c r="O42" i="88"/>
  <c r="P42" i="88"/>
  <c r="Q42" i="88"/>
  <c r="R42" i="88"/>
  <c r="S42" i="88"/>
  <c r="T42" i="88"/>
  <c r="U42" i="88"/>
  <c r="V42" i="88"/>
  <c r="W42" i="88"/>
  <c r="X42" i="88"/>
  <c r="Y42" i="88"/>
  <c r="Z42" i="88"/>
  <c r="AA42" i="88"/>
  <c r="AB42" i="88"/>
  <c r="AC42" i="88"/>
  <c r="AD42" i="88"/>
  <c r="AE42" i="88"/>
  <c r="AF42" i="88"/>
  <c r="AG42" i="88"/>
  <c r="AH42" i="88"/>
  <c r="AI42" i="88"/>
  <c r="AJ42" i="88"/>
  <c r="AK42" i="88"/>
  <c r="AL42" i="88"/>
  <c r="AM42" i="88"/>
  <c r="AN42" i="88"/>
  <c r="AO42" i="88"/>
  <c r="H43" i="88"/>
  <c r="I43" i="88"/>
  <c r="J43" i="88"/>
  <c r="K43" i="88"/>
  <c r="L43" i="88"/>
  <c r="M43" i="88"/>
  <c r="N43" i="88"/>
  <c r="O43" i="88"/>
  <c r="P43" i="88"/>
  <c r="Q43" i="88"/>
  <c r="R43" i="88"/>
  <c r="S43" i="88"/>
  <c r="T43" i="88"/>
  <c r="U43" i="88"/>
  <c r="V43" i="88"/>
  <c r="W43" i="88"/>
  <c r="X43" i="88"/>
  <c r="Y43" i="88"/>
  <c r="Z43" i="88"/>
  <c r="AA43" i="88"/>
  <c r="AB43" i="88"/>
  <c r="AC43" i="88"/>
  <c r="AD43" i="88"/>
  <c r="AE43" i="88"/>
  <c r="AF43" i="88"/>
  <c r="AG43" i="88"/>
  <c r="AH43" i="88"/>
  <c r="AI43" i="88"/>
  <c r="AJ43" i="88"/>
  <c r="AK43" i="88"/>
  <c r="AL43" i="88"/>
  <c r="AM43" i="88"/>
  <c r="AN43" i="88"/>
  <c r="AO43" i="88"/>
  <c r="H44" i="88"/>
  <c r="I44" i="88"/>
  <c r="J44" i="88"/>
  <c r="K44" i="88"/>
  <c r="L44" i="88"/>
  <c r="M44" i="88"/>
  <c r="N44" i="88"/>
  <c r="O44" i="88"/>
  <c r="P44" i="88"/>
  <c r="Q44" i="88"/>
  <c r="R44" i="88"/>
  <c r="S44" i="88"/>
  <c r="T44" i="88"/>
  <c r="U44" i="88"/>
  <c r="V44" i="88"/>
  <c r="W44" i="88"/>
  <c r="X44" i="88"/>
  <c r="Y44" i="88"/>
  <c r="Z44" i="88"/>
  <c r="AA44" i="88"/>
  <c r="AB44" i="88"/>
  <c r="AC44" i="88"/>
  <c r="AD44" i="88"/>
  <c r="AE44" i="88"/>
  <c r="AF44" i="88"/>
  <c r="AG44" i="88"/>
  <c r="AH44" i="88"/>
  <c r="AI44" i="88"/>
  <c r="AJ44" i="88"/>
  <c r="AK44" i="88"/>
  <c r="AL44" i="88"/>
  <c r="AM44" i="88"/>
  <c r="AN44" i="88"/>
  <c r="AO44" i="88"/>
  <c r="H45" i="88"/>
  <c r="I45" i="88"/>
  <c r="J45" i="88"/>
  <c r="K45" i="88"/>
  <c r="L45" i="88"/>
  <c r="M45" i="88"/>
  <c r="N45" i="88"/>
  <c r="O45" i="88"/>
  <c r="P45" i="88"/>
  <c r="Q45" i="88"/>
  <c r="R45" i="88"/>
  <c r="S45" i="88"/>
  <c r="T45" i="88"/>
  <c r="U45" i="88"/>
  <c r="V45" i="88"/>
  <c r="W45" i="88"/>
  <c r="X45" i="88"/>
  <c r="Y45" i="88"/>
  <c r="Z45" i="88"/>
  <c r="AA45" i="88"/>
  <c r="AB45" i="88"/>
  <c r="AC45" i="88"/>
  <c r="AD45" i="88"/>
  <c r="AE45" i="88"/>
  <c r="AF45" i="88"/>
  <c r="AG45" i="88"/>
  <c r="AH45" i="88"/>
  <c r="AI45" i="88"/>
  <c r="AJ45" i="88"/>
  <c r="AK45" i="88"/>
  <c r="AL45" i="88"/>
  <c r="AM45" i="88"/>
  <c r="AN45" i="88"/>
  <c r="AO45" i="88"/>
  <c r="H46" i="88"/>
  <c r="I46" i="88"/>
  <c r="J46" i="88"/>
  <c r="K46" i="88"/>
  <c r="L46" i="88"/>
  <c r="M46" i="88"/>
  <c r="N46" i="88"/>
  <c r="O46" i="88"/>
  <c r="P46" i="88"/>
  <c r="Q46" i="88"/>
  <c r="R46" i="88"/>
  <c r="S46" i="88"/>
  <c r="T46" i="88"/>
  <c r="U46" i="88"/>
  <c r="V46" i="88"/>
  <c r="W46" i="88"/>
  <c r="X46" i="88"/>
  <c r="Y46" i="88"/>
  <c r="Z46" i="88"/>
  <c r="AA46" i="88"/>
  <c r="AB46" i="88"/>
  <c r="AC46" i="88"/>
  <c r="AD46" i="88"/>
  <c r="AE46" i="88"/>
  <c r="AF46" i="88"/>
  <c r="AG46" i="88"/>
  <c r="AH46" i="88"/>
  <c r="AI46" i="88"/>
  <c r="AJ46" i="88"/>
  <c r="AK46" i="88"/>
  <c r="AL46" i="88"/>
  <c r="AM46" i="88"/>
  <c r="AN46" i="88"/>
  <c r="AO46" i="88"/>
  <c r="H47" i="88"/>
  <c r="I47" i="88"/>
  <c r="J47" i="88"/>
  <c r="K47" i="88"/>
  <c r="L47" i="88"/>
  <c r="M47" i="88"/>
  <c r="N47" i="88"/>
  <c r="O47" i="88"/>
  <c r="P47" i="88"/>
  <c r="Q47" i="88"/>
  <c r="R47" i="88"/>
  <c r="S47" i="88"/>
  <c r="T47" i="88"/>
  <c r="U47" i="88"/>
  <c r="V47" i="88"/>
  <c r="W47" i="88"/>
  <c r="X47" i="88"/>
  <c r="Y47" i="88"/>
  <c r="Z47" i="88"/>
  <c r="AA47" i="88"/>
  <c r="AB47" i="88"/>
  <c r="AC47" i="88"/>
  <c r="AD47" i="88"/>
  <c r="AE47" i="88"/>
  <c r="AF47" i="88"/>
  <c r="AG47" i="88"/>
  <c r="AH47" i="88"/>
  <c r="AI47" i="88"/>
  <c r="AJ47" i="88"/>
  <c r="AK47" i="88"/>
  <c r="AL47" i="88"/>
  <c r="AM47" i="88"/>
  <c r="AN47" i="88"/>
  <c r="AO47" i="88"/>
  <c r="H48" i="88"/>
  <c r="I48" i="88"/>
  <c r="J48" i="88"/>
  <c r="K48" i="88"/>
  <c r="L48" i="88"/>
  <c r="M48" i="88"/>
  <c r="N48" i="88"/>
  <c r="O48" i="88"/>
  <c r="P48" i="88"/>
  <c r="Q48" i="88"/>
  <c r="R48" i="88"/>
  <c r="S48" i="88"/>
  <c r="T48" i="88"/>
  <c r="U48" i="88"/>
  <c r="V48" i="88"/>
  <c r="W48" i="88"/>
  <c r="X48" i="88"/>
  <c r="Y48" i="88"/>
  <c r="Z48" i="88"/>
  <c r="AA48" i="88"/>
  <c r="AB48" i="88"/>
  <c r="AC48" i="88"/>
  <c r="AD48" i="88"/>
  <c r="AE48" i="88"/>
  <c r="AF48" i="88"/>
  <c r="AG48" i="88"/>
  <c r="AH48" i="88"/>
  <c r="AI48" i="88"/>
  <c r="AJ48" i="88"/>
  <c r="AK48" i="88"/>
  <c r="AL48" i="88"/>
  <c r="AM48" i="88"/>
  <c r="AN48" i="88"/>
  <c r="AO48" i="88"/>
  <c r="H49" i="88"/>
  <c r="I49" i="88"/>
  <c r="J49" i="88"/>
  <c r="K49" i="88"/>
  <c r="L49" i="88"/>
  <c r="M49" i="88"/>
  <c r="N49" i="88"/>
  <c r="O49" i="88"/>
  <c r="P49" i="88"/>
  <c r="Q49" i="88"/>
  <c r="R49" i="88"/>
  <c r="S49" i="88"/>
  <c r="T49" i="88"/>
  <c r="U49" i="88"/>
  <c r="V49" i="88"/>
  <c r="W49" i="88"/>
  <c r="X49" i="88"/>
  <c r="Y49" i="88"/>
  <c r="Z49" i="88"/>
  <c r="AA49" i="88"/>
  <c r="AB49" i="88"/>
  <c r="AC49" i="88"/>
  <c r="AD49" i="88"/>
  <c r="AE49" i="88"/>
  <c r="AF49" i="88"/>
  <c r="AG49" i="88"/>
  <c r="AH49" i="88"/>
  <c r="AI49" i="88"/>
  <c r="AJ49" i="88"/>
  <c r="AK49" i="88"/>
  <c r="AL49" i="88"/>
  <c r="AM49" i="88"/>
  <c r="AN49" i="88"/>
  <c r="AO49" i="88"/>
  <c r="I10" i="88"/>
  <c r="J10" i="88"/>
  <c r="K10" i="88"/>
  <c r="L10" i="88"/>
  <c r="M10" i="88"/>
  <c r="N10" i="88"/>
  <c r="O10" i="88"/>
  <c r="P10" i="88"/>
  <c r="Q10" i="88"/>
  <c r="R10" i="88"/>
  <c r="S10" i="88"/>
  <c r="T10" i="88"/>
  <c r="U10" i="88"/>
  <c r="V10" i="88"/>
  <c r="W10" i="88"/>
  <c r="X10" i="88"/>
  <c r="Y10" i="88"/>
  <c r="Z10" i="88"/>
  <c r="AA10" i="88"/>
  <c r="AB10" i="88"/>
  <c r="AC10" i="88"/>
  <c r="AD10" i="88"/>
  <c r="AE10" i="88"/>
  <c r="AF10" i="88"/>
  <c r="AG10" i="88"/>
  <c r="AH10" i="88"/>
  <c r="AI10" i="88"/>
  <c r="AJ10" i="88"/>
  <c r="AK10" i="88"/>
  <c r="AL10" i="88"/>
  <c r="AM10" i="88"/>
  <c r="AN10" i="88"/>
  <c r="AO10" i="88"/>
  <c r="H10" i="88"/>
  <c r="I7" i="88"/>
  <c r="J7" i="88"/>
  <c r="K7" i="88"/>
  <c r="L7" i="88"/>
  <c r="M7" i="88"/>
  <c r="N7" i="88"/>
  <c r="O7" i="88"/>
  <c r="P7" i="88"/>
  <c r="Q7" i="88"/>
  <c r="R7" i="88"/>
  <c r="S7" i="88"/>
  <c r="T7" i="88"/>
  <c r="U7" i="88"/>
  <c r="V7" i="88"/>
  <c r="W7" i="88"/>
  <c r="X7" i="88"/>
  <c r="Y7" i="88"/>
  <c r="Z7" i="88"/>
  <c r="AA7" i="88"/>
  <c r="AB7" i="88"/>
  <c r="AC7" i="88"/>
  <c r="AD7" i="88"/>
  <c r="AE7" i="88"/>
  <c r="AF7" i="88"/>
  <c r="AG7" i="88"/>
  <c r="AH7" i="88"/>
  <c r="AI7" i="88"/>
  <c r="AJ7" i="88"/>
  <c r="AK7" i="88"/>
  <c r="AL7" i="88"/>
  <c r="AM7" i="88"/>
  <c r="AN7" i="88"/>
  <c r="AO7" i="88"/>
  <c r="H7" i="88"/>
  <c r="E12" i="88"/>
  <c r="D12" i="88"/>
  <c r="E11" i="88"/>
  <c r="D11" i="88"/>
  <c r="E10" i="88"/>
  <c r="D10" i="88"/>
  <c r="AO9" i="88"/>
  <c r="AN9" i="88"/>
  <c r="AM9" i="88"/>
  <c r="AL9" i="88"/>
  <c r="AK9" i="88"/>
  <c r="AJ9" i="88"/>
  <c r="AI9" i="88"/>
  <c r="AH9" i="88"/>
  <c r="AG9" i="88"/>
  <c r="AF9" i="88"/>
  <c r="AE9" i="88"/>
  <c r="AD9" i="88"/>
  <c r="AC9" i="88"/>
  <c r="AB9" i="88"/>
  <c r="AA9" i="88"/>
  <c r="Z9" i="88"/>
  <c r="Y9" i="88"/>
  <c r="X9" i="88"/>
  <c r="W9" i="88"/>
  <c r="V9" i="88"/>
  <c r="U9" i="88"/>
  <c r="T9" i="88"/>
  <c r="S9" i="88"/>
  <c r="R9" i="88"/>
  <c r="Q9" i="88"/>
  <c r="P9" i="88"/>
  <c r="O9" i="88"/>
  <c r="N9" i="88"/>
  <c r="M9" i="88"/>
  <c r="L9" i="88"/>
  <c r="K9" i="88"/>
  <c r="J9" i="88"/>
  <c r="I9" i="88"/>
  <c r="H9" i="88"/>
  <c r="AO8" i="88"/>
  <c r="AN8" i="88"/>
  <c r="AM8" i="88"/>
  <c r="AL8" i="88"/>
  <c r="AK8" i="88"/>
  <c r="AJ8" i="88"/>
  <c r="AI8" i="88"/>
  <c r="AH8" i="88"/>
  <c r="AG8" i="88"/>
  <c r="AF8" i="88"/>
  <c r="AE8" i="88"/>
  <c r="AD8" i="88"/>
  <c r="AC8" i="88"/>
  <c r="AB8" i="88"/>
  <c r="AA8" i="88"/>
  <c r="Z8" i="88"/>
  <c r="Y8" i="88"/>
  <c r="X8" i="88"/>
  <c r="W8" i="88"/>
  <c r="V8" i="88"/>
  <c r="U8" i="88"/>
  <c r="T8" i="88"/>
  <c r="S8" i="88"/>
  <c r="R8" i="88"/>
  <c r="Q8" i="88"/>
  <c r="P8" i="88"/>
  <c r="O8" i="88"/>
  <c r="N8" i="88"/>
  <c r="M8" i="88"/>
  <c r="L8" i="88"/>
  <c r="K8" i="88"/>
  <c r="J8" i="88"/>
  <c r="I8" i="88"/>
  <c r="H8" i="88"/>
  <c r="AL4" i="88"/>
  <c r="T4" i="88"/>
  <c r="H4" i="88"/>
  <c r="AF4" i="88" s="1"/>
  <c r="H3" i="88"/>
  <c r="T3" i="88" s="1"/>
  <c r="AO8" i="78"/>
  <c r="AN8" i="78"/>
  <c r="AM8" i="78"/>
  <c r="AL8" i="78"/>
  <c r="AK8" i="78"/>
  <c r="AJ8" i="78"/>
  <c r="AI8" i="78"/>
  <c r="AH8" i="78"/>
  <c r="AG8" i="78"/>
  <c r="AF8" i="78"/>
  <c r="AE8" i="78"/>
  <c r="AD8" i="78"/>
  <c r="AC8" i="78"/>
  <c r="AB8" i="78"/>
  <c r="AA8" i="78"/>
  <c r="Z8" i="78"/>
  <c r="Y8" i="78"/>
  <c r="X8" i="78"/>
  <c r="W8" i="78"/>
  <c r="V8" i="78"/>
  <c r="U8" i="78"/>
  <c r="T8" i="78"/>
  <c r="S8" i="78"/>
  <c r="R8" i="78"/>
  <c r="Q8" i="78"/>
  <c r="P8" i="78"/>
  <c r="O8" i="78"/>
  <c r="N8" i="78"/>
  <c r="M8" i="78"/>
  <c r="L8" i="78"/>
  <c r="K8" i="78"/>
  <c r="J8" i="78"/>
  <c r="I8" i="78"/>
  <c r="H8" i="78"/>
  <c r="N4" i="88" l="1"/>
  <c r="Z3" i="88"/>
  <c r="AF3" i="88"/>
  <c r="N3" i="88"/>
  <c r="AL3" i="88"/>
  <c r="Z4" i="88"/>
  <c r="AO9" i="78"/>
  <c r="AN9" i="78"/>
  <c r="AM9" i="78"/>
  <c r="AL9" i="78"/>
  <c r="AK9" i="78"/>
  <c r="AJ9" i="78"/>
  <c r="AI9" i="78"/>
  <c r="AH9" i="78"/>
  <c r="AG9" i="78"/>
  <c r="AF9" i="78"/>
  <c r="AE9" i="78"/>
  <c r="AD9" i="78"/>
  <c r="AC9" i="78"/>
  <c r="AB9" i="78"/>
  <c r="AA9" i="78"/>
  <c r="Z9" i="78"/>
  <c r="Y9" i="78"/>
  <c r="X9" i="78"/>
  <c r="W9" i="78"/>
  <c r="V9" i="78"/>
  <c r="U9" i="78"/>
  <c r="T9" i="78"/>
  <c r="S9" i="78"/>
  <c r="R9" i="78"/>
  <c r="Q9" i="78"/>
  <c r="P9" i="78"/>
  <c r="O9" i="78"/>
  <c r="N9" i="78"/>
  <c r="M9" i="78"/>
  <c r="L9" i="78"/>
  <c r="K9" i="78"/>
  <c r="J9" i="78"/>
  <c r="I9" i="78"/>
  <c r="Z4" i="78"/>
  <c r="AL3" i="78"/>
  <c r="AF3" i="78"/>
  <c r="Z3" i="78"/>
  <c r="T4" i="78"/>
  <c r="N4" i="78"/>
  <c r="T3" i="78"/>
  <c r="N3" i="78"/>
  <c r="AO6" i="78"/>
  <c r="AO6" i="88" s="1"/>
  <c r="AN6" i="78"/>
  <c r="AN6" i="88" s="1"/>
  <c r="AM6" i="78"/>
  <c r="AM6" i="88" s="1"/>
  <c r="AL6" i="78"/>
  <c r="AL6" i="88" s="1"/>
  <c r="AK6" i="78"/>
  <c r="AK6" i="88" s="1"/>
  <c r="AJ6" i="78"/>
  <c r="AJ6" i="88" s="1"/>
  <c r="AI6" i="78"/>
  <c r="AI6" i="88" s="1"/>
  <c r="AH6" i="78"/>
  <c r="AH6" i="88" s="1"/>
  <c r="AG6" i="78"/>
  <c r="AG6" i="88" s="1"/>
  <c r="AF6" i="78"/>
  <c r="AF6" i="88" s="1"/>
  <c r="H4" i="78"/>
  <c r="AL4" i="78" s="1"/>
  <c r="AT4" i="28"/>
  <c r="AS10" i="28"/>
  <c r="AS11" i="28"/>
  <c r="AS12" i="28"/>
  <c r="AS13" i="28"/>
  <c r="AS14" i="28"/>
  <c r="AS15" i="28"/>
  <c r="AS16" i="28"/>
  <c r="AS17" i="28"/>
  <c r="AS18" i="28"/>
  <c r="AS19" i="28"/>
  <c r="AS20" i="28"/>
  <c r="AS21" i="28"/>
  <c r="AS22" i="28"/>
  <c r="AS23" i="28"/>
  <c r="AS24" i="28"/>
  <c r="AS25" i="28"/>
  <c r="AS26" i="28"/>
  <c r="AS27" i="28"/>
  <c r="AS28" i="28"/>
  <c r="AS29" i="28"/>
  <c r="AS30" i="28"/>
  <c r="AS31" i="28"/>
  <c r="AS32" i="28"/>
  <c r="AS33" i="28"/>
  <c r="AS34" i="28"/>
  <c r="AS35" i="28"/>
  <c r="AS36" i="28"/>
  <c r="AS37" i="28"/>
  <c r="AS38" i="28"/>
  <c r="AS39" i="28"/>
  <c r="AS40" i="28"/>
  <c r="AS41" i="28"/>
  <c r="AS42" i="28"/>
  <c r="AS43" i="28"/>
  <c r="AT8" i="28"/>
  <c r="AW8" i="28"/>
  <c r="I4" i="28"/>
  <c r="D4" i="87"/>
  <c r="D4" i="11"/>
  <c r="AF4" i="78" l="1"/>
  <c r="AT10" i="28"/>
  <c r="AT11" i="28"/>
  <c r="AX8" i="28"/>
  <c r="H8" i="87"/>
  <c r="H9" i="87"/>
  <c r="H10" i="87"/>
  <c r="H11" i="87"/>
  <c r="H12" i="87"/>
  <c r="H13" i="87"/>
  <c r="H14" i="87"/>
  <c r="H15" i="87"/>
  <c r="H16" i="87"/>
  <c r="H17" i="87"/>
  <c r="H18" i="87"/>
  <c r="H19" i="87"/>
  <c r="H20" i="87"/>
  <c r="H21" i="87"/>
  <c r="H22" i="87"/>
  <c r="H23" i="87"/>
  <c r="H24" i="87"/>
  <c r="H25" i="87"/>
  <c r="H26" i="87"/>
  <c r="H27" i="87"/>
  <c r="H28" i="87"/>
  <c r="H29" i="87"/>
  <c r="H30" i="87"/>
  <c r="H31" i="87"/>
  <c r="H32" i="87"/>
  <c r="H33" i="87"/>
  <c r="H34" i="87"/>
  <c r="H35" i="87"/>
  <c r="H36" i="87"/>
  <c r="H37" i="87"/>
  <c r="H38" i="87"/>
  <c r="H39" i="87"/>
  <c r="H40" i="87"/>
  <c r="H41" i="87"/>
  <c r="H42" i="87"/>
  <c r="H43" i="87"/>
  <c r="H44" i="87"/>
  <c r="H45" i="87"/>
  <c r="H46" i="87"/>
  <c r="F46" i="87"/>
  <c r="D46" i="87" s="1"/>
  <c r="E46" i="87"/>
  <c r="G46" i="87" s="1"/>
  <c r="F45" i="87"/>
  <c r="D45" i="87" s="1"/>
  <c r="E45" i="87"/>
  <c r="G45" i="87" s="1"/>
  <c r="F44" i="87"/>
  <c r="D44" i="87" s="1"/>
  <c r="E44" i="87"/>
  <c r="F43" i="87"/>
  <c r="D43" i="87" s="1"/>
  <c r="E43" i="87"/>
  <c r="G43" i="87" s="1"/>
  <c r="F42" i="87"/>
  <c r="D42" i="87" s="1"/>
  <c r="E42" i="87"/>
  <c r="G42" i="87" s="1"/>
  <c r="F41" i="87"/>
  <c r="D41" i="87" s="1"/>
  <c r="E41" i="87"/>
  <c r="G41" i="87" s="1"/>
  <c r="F40" i="87"/>
  <c r="D40" i="87" s="1"/>
  <c r="E40" i="87"/>
  <c r="F39" i="87"/>
  <c r="D39" i="87" s="1"/>
  <c r="E39" i="87"/>
  <c r="G39" i="87" s="1"/>
  <c r="F38" i="87"/>
  <c r="D38" i="87" s="1"/>
  <c r="E38" i="87"/>
  <c r="G38" i="87" s="1"/>
  <c r="F37" i="87"/>
  <c r="D37" i="87" s="1"/>
  <c r="E37" i="87"/>
  <c r="G37" i="87" s="1"/>
  <c r="F36" i="87"/>
  <c r="D36" i="87" s="1"/>
  <c r="E36" i="87"/>
  <c r="F35" i="87"/>
  <c r="D35" i="87" s="1"/>
  <c r="E35" i="87"/>
  <c r="G35" i="87" s="1"/>
  <c r="F34" i="87"/>
  <c r="D34" i="87" s="1"/>
  <c r="E34" i="87"/>
  <c r="G34" i="87" s="1"/>
  <c r="F33" i="87"/>
  <c r="D33" i="87" s="1"/>
  <c r="E33" i="87"/>
  <c r="G33" i="87" s="1"/>
  <c r="F32" i="87"/>
  <c r="D32" i="87" s="1"/>
  <c r="E32" i="87"/>
  <c r="F31" i="87"/>
  <c r="D31" i="87" s="1"/>
  <c r="E31" i="87"/>
  <c r="G31" i="87" s="1"/>
  <c r="F30" i="87"/>
  <c r="D30" i="87" s="1"/>
  <c r="E30" i="87"/>
  <c r="G30" i="87" s="1"/>
  <c r="F29" i="87"/>
  <c r="D29" i="87" s="1"/>
  <c r="E29" i="87"/>
  <c r="G29" i="87" s="1"/>
  <c r="F28" i="87"/>
  <c r="D28" i="87" s="1"/>
  <c r="E28" i="87"/>
  <c r="F27" i="87"/>
  <c r="D27" i="87" s="1"/>
  <c r="E27" i="87"/>
  <c r="G27" i="87" s="1"/>
  <c r="F26" i="87"/>
  <c r="D26" i="87" s="1"/>
  <c r="E26" i="87"/>
  <c r="G26" i="87" s="1"/>
  <c r="F25" i="87"/>
  <c r="D25" i="87" s="1"/>
  <c r="E25" i="87"/>
  <c r="G25" i="87" s="1"/>
  <c r="F24" i="87"/>
  <c r="D24" i="87" s="1"/>
  <c r="E24" i="87"/>
  <c r="F23" i="87"/>
  <c r="D23" i="87" s="1"/>
  <c r="E23" i="87"/>
  <c r="G23" i="87" s="1"/>
  <c r="F22" i="87"/>
  <c r="D22" i="87" s="1"/>
  <c r="E22" i="87"/>
  <c r="G22" i="87" s="1"/>
  <c r="F21" i="87"/>
  <c r="D21" i="87" s="1"/>
  <c r="E21" i="87"/>
  <c r="G21" i="87" s="1"/>
  <c r="F20" i="87"/>
  <c r="D20" i="87" s="1"/>
  <c r="E20" i="87"/>
  <c r="F19" i="87"/>
  <c r="D19" i="87" s="1"/>
  <c r="E19" i="87"/>
  <c r="G19" i="87" s="1"/>
  <c r="F18" i="87"/>
  <c r="D18" i="87" s="1"/>
  <c r="E18" i="87"/>
  <c r="G18" i="87" s="1"/>
  <c r="F17" i="87"/>
  <c r="D17" i="87" s="1"/>
  <c r="E17" i="87"/>
  <c r="G17" i="87" s="1"/>
  <c r="F16" i="87"/>
  <c r="D16" i="87" s="1"/>
  <c r="E16" i="87"/>
  <c r="F15" i="87"/>
  <c r="D15" i="87" s="1"/>
  <c r="E15" i="87"/>
  <c r="G15" i="87" s="1"/>
  <c r="F14" i="87"/>
  <c r="D14" i="87" s="1"/>
  <c r="E14" i="87"/>
  <c r="G14" i="87" s="1"/>
  <c r="F13" i="87"/>
  <c r="D13" i="87" s="1"/>
  <c r="E13" i="87"/>
  <c r="G13" i="87" s="1"/>
  <c r="F12" i="87"/>
  <c r="D12" i="87" s="1"/>
  <c r="E12" i="87"/>
  <c r="F11" i="87"/>
  <c r="D11" i="87" s="1"/>
  <c r="E11" i="87"/>
  <c r="G11" i="87" s="1"/>
  <c r="F10" i="87"/>
  <c r="D10" i="87" s="1"/>
  <c r="E10" i="87"/>
  <c r="G10" i="87" s="1"/>
  <c r="F9" i="87"/>
  <c r="D9" i="87" s="1"/>
  <c r="E9" i="87"/>
  <c r="G9" i="87" s="1"/>
  <c r="F8" i="87"/>
  <c r="D8" i="87" s="1"/>
  <c r="E8" i="87"/>
  <c r="F7" i="87"/>
  <c r="D7" i="87" s="1"/>
  <c r="E7" i="87"/>
  <c r="G7" i="87" s="1"/>
  <c r="J7" i="5"/>
  <c r="K7" i="5"/>
  <c r="K8" i="5"/>
  <c r="J9" i="5"/>
  <c r="K9" i="5"/>
  <c r="J10" i="5"/>
  <c r="K10" i="5"/>
  <c r="J11" i="5"/>
  <c r="K11" i="5"/>
  <c r="J12" i="5"/>
  <c r="K12" i="5"/>
  <c r="J13" i="5"/>
  <c r="K13" i="5"/>
  <c r="J14" i="5"/>
  <c r="K14" i="5"/>
  <c r="J15" i="5"/>
  <c r="K15" i="5"/>
  <c r="J16" i="5"/>
  <c r="K16" i="5"/>
  <c r="J17" i="5"/>
  <c r="K17" i="5"/>
  <c r="J18" i="5"/>
  <c r="K18" i="5"/>
  <c r="J19" i="5"/>
  <c r="K19" i="5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J41" i="5"/>
  <c r="K41" i="5"/>
  <c r="J42" i="5"/>
  <c r="K42" i="5"/>
  <c r="J43" i="5"/>
  <c r="K43" i="5"/>
  <c r="J44" i="5"/>
  <c r="K44" i="5"/>
  <c r="J45" i="5"/>
  <c r="K45" i="5"/>
  <c r="K6" i="5"/>
  <c r="J6" i="5"/>
  <c r="E8" i="11"/>
  <c r="F8" i="11"/>
  <c r="E9" i="11"/>
  <c r="H9" i="11" s="1"/>
  <c r="F9" i="11"/>
  <c r="E10" i="11"/>
  <c r="H10" i="11" s="1"/>
  <c r="F10" i="11"/>
  <c r="E11" i="11"/>
  <c r="F11" i="11"/>
  <c r="E12" i="11"/>
  <c r="I12" i="11" s="1"/>
  <c r="F12" i="11"/>
  <c r="E13" i="11"/>
  <c r="F13" i="11"/>
  <c r="E14" i="11"/>
  <c r="H14" i="11" s="1"/>
  <c r="F14" i="11"/>
  <c r="E15" i="11"/>
  <c r="F15" i="11"/>
  <c r="E16" i="11"/>
  <c r="I16" i="11" s="1"/>
  <c r="F16" i="11"/>
  <c r="E17" i="11"/>
  <c r="F17" i="11"/>
  <c r="E18" i="11"/>
  <c r="H18" i="11" s="1"/>
  <c r="F18" i="11"/>
  <c r="E19" i="11"/>
  <c r="F19" i="11"/>
  <c r="E20" i="11"/>
  <c r="H20" i="11" s="1"/>
  <c r="F20" i="11"/>
  <c r="E21" i="11"/>
  <c r="F21" i="11"/>
  <c r="E22" i="11"/>
  <c r="H22" i="11" s="1"/>
  <c r="F22" i="11"/>
  <c r="E23" i="11"/>
  <c r="F23" i="11"/>
  <c r="E24" i="11"/>
  <c r="I24" i="11" s="1"/>
  <c r="F24" i="11"/>
  <c r="E25" i="11"/>
  <c r="F25" i="11"/>
  <c r="E26" i="11"/>
  <c r="H26" i="11" s="1"/>
  <c r="F26" i="11"/>
  <c r="E27" i="11"/>
  <c r="H27" i="11" s="1"/>
  <c r="F27" i="11"/>
  <c r="E28" i="11"/>
  <c r="I28" i="11" s="1"/>
  <c r="F28" i="11"/>
  <c r="E29" i="11"/>
  <c r="F29" i="11"/>
  <c r="E30" i="11"/>
  <c r="H30" i="11" s="1"/>
  <c r="F30" i="11"/>
  <c r="E31" i="11"/>
  <c r="F31" i="11"/>
  <c r="E32" i="11"/>
  <c r="H32" i="11" s="1"/>
  <c r="F32" i="11"/>
  <c r="E33" i="11"/>
  <c r="F33" i="11"/>
  <c r="E34" i="11"/>
  <c r="H34" i="11" s="1"/>
  <c r="F34" i="11"/>
  <c r="E35" i="11"/>
  <c r="H35" i="11" s="1"/>
  <c r="F35" i="11"/>
  <c r="E36" i="11"/>
  <c r="H36" i="11" s="1"/>
  <c r="F36" i="11"/>
  <c r="E37" i="11"/>
  <c r="F37" i="11"/>
  <c r="E38" i="11"/>
  <c r="H38" i="11" s="1"/>
  <c r="F38" i="11"/>
  <c r="E39" i="11"/>
  <c r="F39" i="11"/>
  <c r="E40" i="11"/>
  <c r="H40" i="11" s="1"/>
  <c r="F40" i="11"/>
  <c r="E41" i="11"/>
  <c r="E43" i="85" s="1"/>
  <c r="F41" i="11"/>
  <c r="E42" i="11"/>
  <c r="F42" i="11"/>
  <c r="E43" i="11"/>
  <c r="F43" i="11"/>
  <c r="E44" i="11"/>
  <c r="F44" i="11"/>
  <c r="E45" i="11"/>
  <c r="F45" i="11"/>
  <c r="E46" i="11"/>
  <c r="F46" i="11"/>
  <c r="G42" i="11"/>
  <c r="G43" i="11"/>
  <c r="G44" i="11"/>
  <c r="G45" i="11"/>
  <c r="G46" i="11"/>
  <c r="AS9" i="28"/>
  <c r="AS8" i="28"/>
  <c r="I8" i="11" l="1"/>
  <c r="E46" i="90"/>
  <c r="E46" i="91"/>
  <c r="E45" i="90"/>
  <c r="E45" i="91"/>
  <c r="E47" i="90"/>
  <c r="E47" i="91"/>
  <c r="E48" i="90"/>
  <c r="E48" i="91"/>
  <c r="E44" i="90"/>
  <c r="E44" i="91"/>
  <c r="D43" i="11"/>
  <c r="D42" i="11"/>
  <c r="E44" i="77"/>
  <c r="D42" i="72"/>
  <c r="C42" i="67"/>
  <c r="C42" i="68"/>
  <c r="C42" i="70"/>
  <c r="C42" i="71"/>
  <c r="C42" i="63"/>
  <c r="C42" i="66"/>
  <c r="C42" i="69"/>
  <c r="C42" i="61"/>
  <c r="C42" i="62"/>
  <c r="C42" i="64"/>
  <c r="C42" i="65"/>
  <c r="H43" i="11"/>
  <c r="E45" i="85"/>
  <c r="E45" i="28"/>
  <c r="E47" i="77"/>
  <c r="C45" i="62"/>
  <c r="C45" i="63"/>
  <c r="C45" i="64"/>
  <c r="C45" i="65"/>
  <c r="C45" i="66"/>
  <c r="C45" i="67"/>
  <c r="C45" i="68"/>
  <c r="C45" i="69"/>
  <c r="C45" i="70"/>
  <c r="C45" i="71"/>
  <c r="C45" i="61"/>
  <c r="D45" i="72"/>
  <c r="E48" i="77"/>
  <c r="D46" i="72"/>
  <c r="C46" i="64"/>
  <c r="C46" i="66"/>
  <c r="C46" i="67"/>
  <c r="C46" i="69"/>
  <c r="C46" i="70"/>
  <c r="C46" i="62"/>
  <c r="C46" i="65"/>
  <c r="C46" i="68"/>
  <c r="C46" i="71"/>
  <c r="C46" i="63"/>
  <c r="C46" i="61"/>
  <c r="E47" i="85"/>
  <c r="E47" i="28"/>
  <c r="E46" i="77"/>
  <c r="D44" i="72"/>
  <c r="C44" i="62"/>
  <c r="C44" i="63"/>
  <c r="C44" i="65"/>
  <c r="C44" i="61"/>
  <c r="C44" i="64"/>
  <c r="C44" i="67"/>
  <c r="C44" i="70"/>
  <c r="C44" i="66"/>
  <c r="C44" i="68"/>
  <c r="C44" i="69"/>
  <c r="C44" i="71"/>
  <c r="H44" i="11"/>
  <c r="E46" i="85"/>
  <c r="E46" i="28"/>
  <c r="H42" i="11"/>
  <c r="E44" i="85"/>
  <c r="E44" i="28"/>
  <c r="H46" i="11"/>
  <c r="E48" i="85"/>
  <c r="E48" i="28"/>
  <c r="CY42" i="76"/>
  <c r="IE42" i="76"/>
  <c r="JM42" i="76"/>
  <c r="AI42" i="76"/>
  <c r="GW42" i="76"/>
  <c r="BQ42" i="76"/>
  <c r="B43" i="63"/>
  <c r="B43" i="64"/>
  <c r="B43" i="67"/>
  <c r="B43" i="68"/>
  <c r="B43" i="71"/>
  <c r="B43" i="61"/>
  <c r="E45" i="77"/>
  <c r="C43" i="62"/>
  <c r="C43" i="63"/>
  <c r="C43" i="64"/>
  <c r="C43" i="65"/>
  <c r="C43" i="66"/>
  <c r="C43" i="67"/>
  <c r="C43" i="68"/>
  <c r="C43" i="69"/>
  <c r="C43" i="70"/>
  <c r="C43" i="71"/>
  <c r="C43" i="61"/>
  <c r="D43" i="72"/>
  <c r="D44" i="11"/>
  <c r="E47" i="54"/>
  <c r="F46" i="85"/>
  <c r="E47" i="51"/>
  <c r="AD47" i="51" s="1"/>
  <c r="E47" i="88"/>
  <c r="E46" i="52"/>
  <c r="E46" i="56"/>
  <c r="E47" i="78"/>
  <c r="F46" i="28"/>
  <c r="AT46" i="28" s="1"/>
  <c r="F45" i="85"/>
  <c r="E46" i="54"/>
  <c r="E45" i="52"/>
  <c r="E45" i="56"/>
  <c r="E46" i="88"/>
  <c r="E46" i="51"/>
  <c r="AD46" i="51" s="1"/>
  <c r="F45" i="28"/>
  <c r="AT45" i="28" s="1"/>
  <c r="E46" i="78"/>
  <c r="D46" i="11"/>
  <c r="F48" i="85"/>
  <c r="E49" i="54"/>
  <c r="E48" i="52"/>
  <c r="E49" i="88"/>
  <c r="E48" i="56"/>
  <c r="E49" i="51"/>
  <c r="AD49" i="51" s="1"/>
  <c r="F48" i="28"/>
  <c r="AT48" i="28" s="1"/>
  <c r="E49" i="78"/>
  <c r="D45" i="88"/>
  <c r="D45" i="78"/>
  <c r="D46" i="54"/>
  <c r="D45" i="56"/>
  <c r="D45" i="52"/>
  <c r="D46" i="78"/>
  <c r="F44" i="85"/>
  <c r="E45" i="54"/>
  <c r="E44" i="52"/>
  <c r="E45" i="88"/>
  <c r="E44" i="56"/>
  <c r="E45" i="51"/>
  <c r="AD45" i="51" s="1"/>
  <c r="F44" i="28"/>
  <c r="AT44" i="28" s="1"/>
  <c r="E45" i="78"/>
  <c r="D45" i="11"/>
  <c r="F47" i="85"/>
  <c r="E48" i="54"/>
  <c r="E47" i="56"/>
  <c r="E48" i="51"/>
  <c r="AD48" i="51" s="1"/>
  <c r="E48" i="88"/>
  <c r="E47" i="52"/>
  <c r="E48" i="78"/>
  <c r="F47" i="28"/>
  <c r="AT47" i="28" s="1"/>
  <c r="H16" i="11"/>
  <c r="I44" i="11"/>
  <c r="H28" i="11"/>
  <c r="H12" i="11"/>
  <c r="I40" i="11"/>
  <c r="I9" i="11"/>
  <c r="H24" i="11"/>
  <c r="I32" i="11"/>
  <c r="I36" i="11"/>
  <c r="I20" i="11"/>
  <c r="H8" i="11"/>
  <c r="G8" i="87"/>
  <c r="G12" i="87"/>
  <c r="G16" i="87"/>
  <c r="G20" i="87"/>
  <c r="G24" i="87"/>
  <c r="G28" i="87"/>
  <c r="G32" i="87"/>
  <c r="G36" i="87"/>
  <c r="G40" i="87"/>
  <c r="G44" i="87"/>
  <c r="I45" i="11"/>
  <c r="I39" i="11"/>
  <c r="I33" i="11"/>
  <c r="I29" i="11"/>
  <c r="I23" i="11"/>
  <c r="I19" i="11"/>
  <c r="I15" i="11"/>
  <c r="I11" i="11"/>
  <c r="I41" i="11"/>
  <c r="I37" i="11"/>
  <c r="I31" i="11"/>
  <c r="I25" i="11"/>
  <c r="I21" i="11"/>
  <c r="I17" i="11"/>
  <c r="I13" i="11"/>
  <c r="H45" i="11"/>
  <c r="H37" i="11"/>
  <c r="H29" i="11"/>
  <c r="H21" i="11"/>
  <c r="H17" i="11"/>
  <c r="H13" i="11"/>
  <c r="I43" i="11"/>
  <c r="I35" i="11"/>
  <c r="I27" i="11"/>
  <c r="H39" i="11"/>
  <c r="H31" i="11"/>
  <c r="H23" i="11"/>
  <c r="H19" i="11"/>
  <c r="H15" i="11"/>
  <c r="H11" i="11"/>
  <c r="I46" i="11"/>
  <c r="I42" i="11"/>
  <c r="I38" i="11"/>
  <c r="I34" i="11"/>
  <c r="I30" i="11"/>
  <c r="I26" i="11"/>
  <c r="I22" i="11"/>
  <c r="I18" i="11"/>
  <c r="I14" i="11"/>
  <c r="I10" i="11"/>
  <c r="H41" i="11"/>
  <c r="H33" i="11"/>
  <c r="H25" i="11"/>
  <c r="F5" i="28"/>
  <c r="U4" i="28"/>
  <c r="AG4" i="28" s="1"/>
  <c r="F4" i="28"/>
  <c r="D44" i="90" l="1"/>
  <c r="D44" i="91"/>
  <c r="D44" i="56"/>
  <c r="D45" i="90"/>
  <c r="D45" i="91"/>
  <c r="D47" i="90"/>
  <c r="D47" i="91"/>
  <c r="D46" i="88"/>
  <c r="D45" i="85"/>
  <c r="D45" i="51"/>
  <c r="D45" i="54"/>
  <c r="D45" i="77"/>
  <c r="B43" i="70"/>
  <c r="B43" i="66"/>
  <c r="B43" i="62"/>
  <c r="KU42" i="76"/>
  <c r="EG42" i="76"/>
  <c r="D46" i="90"/>
  <c r="D46" i="91"/>
  <c r="D44" i="85"/>
  <c r="D45" i="28"/>
  <c r="D46" i="51"/>
  <c r="D44" i="28"/>
  <c r="D44" i="52"/>
  <c r="D48" i="90"/>
  <c r="D48" i="91"/>
  <c r="C43" i="72"/>
  <c r="B43" i="69"/>
  <c r="B43" i="65"/>
  <c r="MC42" i="76"/>
  <c r="FO42" i="76"/>
  <c r="A42" i="76"/>
  <c r="AK43" i="65"/>
  <c r="AM43" i="65"/>
  <c r="AN43" i="65"/>
  <c r="AL43" i="65"/>
  <c r="AJ43" i="65"/>
  <c r="AM44" i="64"/>
  <c r="AJ44" i="64"/>
  <c r="AL44" i="64"/>
  <c r="AN44" i="64"/>
  <c r="AK44" i="64"/>
  <c r="AN46" i="68"/>
  <c r="AM46" i="68"/>
  <c r="AL46" i="68"/>
  <c r="AJ46" i="68"/>
  <c r="AK46" i="68"/>
  <c r="AJ45" i="67"/>
  <c r="ID44" i="76" s="1"/>
  <c r="AM45" i="67"/>
  <c r="AL45" i="67"/>
  <c r="AN45" i="67"/>
  <c r="AK45" i="67"/>
  <c r="AJ45" i="63"/>
  <c r="CX44" i="76" s="1"/>
  <c r="AN45" i="63"/>
  <c r="AM45" i="63"/>
  <c r="AL45" i="63"/>
  <c r="AK45" i="63"/>
  <c r="AN42" i="63"/>
  <c r="AK42" i="63"/>
  <c r="AL42" i="63"/>
  <c r="AJ42" i="63"/>
  <c r="AM42" i="63"/>
  <c r="AM42" i="67"/>
  <c r="AL42" i="67"/>
  <c r="AJ42" i="67"/>
  <c r="AN42" i="67"/>
  <c r="AK42" i="67"/>
  <c r="CY44" i="76"/>
  <c r="IE44" i="76"/>
  <c r="A44" i="76"/>
  <c r="EG44" i="76"/>
  <c r="JM44" i="76"/>
  <c r="AI44" i="76"/>
  <c r="FO44" i="76"/>
  <c r="KU44" i="76"/>
  <c r="GW44" i="76"/>
  <c r="MC44" i="76"/>
  <c r="BQ44" i="76"/>
  <c r="B45" i="62"/>
  <c r="B45" i="63"/>
  <c r="B45" i="64"/>
  <c r="B45" i="65"/>
  <c r="B45" i="66"/>
  <c r="B45" i="67"/>
  <c r="B45" i="68"/>
  <c r="B45" i="69"/>
  <c r="B45" i="70"/>
  <c r="B45" i="71"/>
  <c r="B45" i="61"/>
  <c r="C45" i="72"/>
  <c r="D47" i="77"/>
  <c r="AL43" i="61"/>
  <c r="AN43" i="61"/>
  <c r="AJ43" i="61"/>
  <c r="AH42" i="76" s="1"/>
  <c r="AK43" i="61"/>
  <c r="AM43" i="61"/>
  <c r="AJ43" i="68"/>
  <c r="JL42" i="76" s="1"/>
  <c r="AN43" i="68"/>
  <c r="AK43" i="68"/>
  <c r="AL43" i="68"/>
  <c r="AM43" i="68"/>
  <c r="AL43" i="64"/>
  <c r="AN43" i="64"/>
  <c r="AM43" i="64"/>
  <c r="AK43" i="64"/>
  <c r="AJ43" i="64"/>
  <c r="AL44" i="66"/>
  <c r="AN44" i="66"/>
  <c r="AM44" i="66"/>
  <c r="AJ44" i="66"/>
  <c r="AK44" i="66"/>
  <c r="AK44" i="61"/>
  <c r="AM44" i="61"/>
  <c r="AN44" i="61"/>
  <c r="AJ44" i="61"/>
  <c r="AH43" i="76" s="1"/>
  <c r="AL44" i="61"/>
  <c r="AM46" i="61"/>
  <c r="AK46" i="61"/>
  <c r="AL46" i="61"/>
  <c r="AJ46" i="61"/>
  <c r="AN46" i="61"/>
  <c r="AJ46" i="65"/>
  <c r="AK46" i="65"/>
  <c r="AM46" i="65"/>
  <c r="AL46" i="65"/>
  <c r="AN46" i="65"/>
  <c r="AN46" i="67"/>
  <c r="AK46" i="67"/>
  <c r="AM46" i="67"/>
  <c r="AL46" i="67"/>
  <c r="AJ46" i="67"/>
  <c r="AL45" i="70"/>
  <c r="AK45" i="70"/>
  <c r="AM45" i="70"/>
  <c r="AJ45" i="70"/>
  <c r="AN45" i="70"/>
  <c r="AN45" i="66"/>
  <c r="AM45" i="66"/>
  <c r="AK45" i="66"/>
  <c r="AL45" i="66"/>
  <c r="AJ45" i="66"/>
  <c r="AJ45" i="62"/>
  <c r="AM45" i="62"/>
  <c r="AN45" i="62"/>
  <c r="AL45" i="62"/>
  <c r="AK45" i="62"/>
  <c r="AM42" i="61"/>
  <c r="AK42" i="61"/>
  <c r="AL42" i="61"/>
  <c r="AN42" i="61"/>
  <c r="AJ42" i="61"/>
  <c r="AL42" i="71"/>
  <c r="AM42" i="71"/>
  <c r="AK42" i="71"/>
  <c r="AN42" i="71"/>
  <c r="AJ42" i="71"/>
  <c r="AK43" i="69"/>
  <c r="AM43" i="69"/>
  <c r="AJ43" i="69"/>
  <c r="KT42" i="76" s="1"/>
  <c r="AN43" i="69"/>
  <c r="AL43" i="69"/>
  <c r="AL44" i="68"/>
  <c r="AJ44" i="68"/>
  <c r="AN44" i="68"/>
  <c r="AK44" i="68"/>
  <c r="AM44" i="68"/>
  <c r="A45" i="76"/>
  <c r="EG45" i="76"/>
  <c r="JM45" i="76"/>
  <c r="AI45" i="76"/>
  <c r="FO45" i="76"/>
  <c r="KU45" i="76"/>
  <c r="BQ45" i="76"/>
  <c r="GW45" i="76"/>
  <c r="MC45" i="76"/>
  <c r="CY45" i="76"/>
  <c r="IE45" i="76"/>
  <c r="D48" i="77"/>
  <c r="C46" i="72"/>
  <c r="B46" i="62"/>
  <c r="B46" i="63"/>
  <c r="B46" i="64"/>
  <c r="B46" i="65"/>
  <c r="B46" i="66"/>
  <c r="B46" i="67"/>
  <c r="B46" i="68"/>
  <c r="B46" i="69"/>
  <c r="B46" i="70"/>
  <c r="B46" i="71"/>
  <c r="B46" i="61"/>
  <c r="AL43" i="71"/>
  <c r="AJ43" i="71"/>
  <c r="NJ42" i="76" s="1"/>
  <c r="AN43" i="71"/>
  <c r="AK43" i="71"/>
  <c r="AM43" i="71"/>
  <c r="AL43" i="67"/>
  <c r="AN43" i="67"/>
  <c r="AM43" i="67"/>
  <c r="AK43" i="67"/>
  <c r="AJ43" i="67"/>
  <c r="AN43" i="63"/>
  <c r="AK43" i="63"/>
  <c r="AL43" i="63"/>
  <c r="AM43" i="63"/>
  <c r="AJ43" i="63"/>
  <c r="CX42" i="76" s="1"/>
  <c r="AK44" i="71"/>
  <c r="AJ44" i="71"/>
  <c r="AL44" i="71"/>
  <c r="AM44" i="71"/>
  <c r="AN44" i="71"/>
  <c r="AM44" i="70"/>
  <c r="AL44" i="70"/>
  <c r="AJ44" i="70"/>
  <c r="MB43" i="76" s="1"/>
  <c r="AN44" i="70"/>
  <c r="AK44" i="70"/>
  <c r="AM44" i="65"/>
  <c r="AL44" i="65"/>
  <c r="AJ44" i="65"/>
  <c r="AN44" i="65"/>
  <c r="AK44" i="65"/>
  <c r="AL46" i="63"/>
  <c r="AM46" i="63"/>
  <c r="AK46" i="63"/>
  <c r="AJ46" i="63"/>
  <c r="AN46" i="63"/>
  <c r="AL46" i="62"/>
  <c r="AN46" i="62"/>
  <c r="AK46" i="62"/>
  <c r="AM46" i="62"/>
  <c r="AJ46" i="62"/>
  <c r="AL46" i="66"/>
  <c r="AJ46" i="66"/>
  <c r="AN46" i="66"/>
  <c r="AM46" i="66"/>
  <c r="AK46" i="66"/>
  <c r="G45" i="72"/>
  <c r="K45" i="72"/>
  <c r="AN45" i="69"/>
  <c r="AL45" i="69"/>
  <c r="AM45" i="69"/>
  <c r="AK45" i="69"/>
  <c r="AJ45" i="69"/>
  <c r="KT44" i="76" s="1"/>
  <c r="AN45" i="65"/>
  <c r="AL45" i="65"/>
  <c r="AK45" i="65"/>
  <c r="AM45" i="65"/>
  <c r="AJ45" i="65"/>
  <c r="FN44" i="76" s="1"/>
  <c r="AN42" i="65"/>
  <c r="AJ42" i="65"/>
  <c r="AM42" i="65"/>
  <c r="AK42" i="65"/>
  <c r="AL42" i="65"/>
  <c r="AN42" i="69"/>
  <c r="AJ42" i="69"/>
  <c r="AK42" i="69"/>
  <c r="AM42" i="69"/>
  <c r="AL42" i="69"/>
  <c r="AN42" i="70"/>
  <c r="AM42" i="70"/>
  <c r="AJ42" i="70"/>
  <c r="AK42" i="70"/>
  <c r="AL42" i="70"/>
  <c r="E43" i="72"/>
  <c r="G43" i="72"/>
  <c r="M43" i="72"/>
  <c r="O43" i="72"/>
  <c r="L43" i="72"/>
  <c r="AN44" i="62"/>
  <c r="AJ44" i="62"/>
  <c r="BP43" i="76" s="1"/>
  <c r="AM44" i="62"/>
  <c r="AL44" i="62"/>
  <c r="AK44" i="62"/>
  <c r="AM46" i="69"/>
  <c r="AL46" i="69"/>
  <c r="AK46" i="69"/>
  <c r="AJ46" i="69"/>
  <c r="AN46" i="69"/>
  <c r="AJ45" i="71"/>
  <c r="NJ44" i="76" s="1"/>
  <c r="AN45" i="71"/>
  <c r="AK45" i="71"/>
  <c r="AM45" i="71"/>
  <c r="AL45" i="71"/>
  <c r="AK42" i="62"/>
  <c r="AL42" i="62"/>
  <c r="AM42" i="62"/>
  <c r="AJ42" i="62"/>
  <c r="AN42" i="62"/>
  <c r="A43" i="76"/>
  <c r="AI43" i="76"/>
  <c r="BQ43" i="76"/>
  <c r="CY43" i="76"/>
  <c r="GW43" i="76"/>
  <c r="MC43" i="76"/>
  <c r="IE43" i="76"/>
  <c r="EG43" i="76"/>
  <c r="JM43" i="76"/>
  <c r="KU43" i="76"/>
  <c r="FO43" i="76"/>
  <c r="B44" i="62"/>
  <c r="B44" i="63"/>
  <c r="B44" i="64"/>
  <c r="B44" i="65"/>
  <c r="B44" i="66"/>
  <c r="B44" i="67"/>
  <c r="B44" i="68"/>
  <c r="B44" i="69"/>
  <c r="B44" i="70"/>
  <c r="B44" i="71"/>
  <c r="B44" i="61"/>
  <c r="D46" i="77"/>
  <c r="C44" i="72"/>
  <c r="AN43" i="70"/>
  <c r="AK43" i="70"/>
  <c r="AM43" i="70"/>
  <c r="AL43" i="70"/>
  <c r="AJ43" i="70"/>
  <c r="MB42" i="76" s="1"/>
  <c r="AK43" i="66"/>
  <c r="AM43" i="66"/>
  <c r="AL43" i="66"/>
  <c r="AJ43" i="66"/>
  <c r="GV42" i="76" s="1"/>
  <c r="AN43" i="66"/>
  <c r="AN43" i="62"/>
  <c r="AL43" i="62"/>
  <c r="AK43" i="62"/>
  <c r="AM43" i="62"/>
  <c r="AJ43" i="62"/>
  <c r="BP42" i="76" s="1"/>
  <c r="AN44" i="69"/>
  <c r="AK44" i="69"/>
  <c r="AL44" i="69"/>
  <c r="AM44" i="69"/>
  <c r="AJ44" i="69"/>
  <c r="AJ44" i="67"/>
  <c r="AK44" i="67"/>
  <c r="AL44" i="67"/>
  <c r="S44" i="72" s="1"/>
  <c r="R46" i="91" s="1"/>
  <c r="AN44" i="67"/>
  <c r="AM44" i="67"/>
  <c r="AL44" i="63"/>
  <c r="AJ44" i="63"/>
  <c r="AN44" i="63"/>
  <c r="AK44" i="63"/>
  <c r="AM44" i="63"/>
  <c r="AL46" i="71"/>
  <c r="AK46" i="71"/>
  <c r="AM46" i="71"/>
  <c r="AJ46" i="71"/>
  <c r="AN46" i="71"/>
  <c r="AJ46" i="70"/>
  <c r="AK46" i="70"/>
  <c r="AM46" i="70"/>
  <c r="AL46" i="70"/>
  <c r="AN46" i="70"/>
  <c r="AL46" i="64"/>
  <c r="AN46" i="64"/>
  <c r="AK46" i="64"/>
  <c r="AM46" i="64"/>
  <c r="AJ46" i="64"/>
  <c r="AJ45" i="61"/>
  <c r="AH44" i="76" s="1"/>
  <c r="AL45" i="61"/>
  <c r="AK45" i="61"/>
  <c r="AM45" i="61"/>
  <c r="T45" i="72" s="1"/>
  <c r="S47" i="91" s="1"/>
  <c r="AN45" i="61"/>
  <c r="AK45" i="68"/>
  <c r="AN45" i="68"/>
  <c r="AJ45" i="68"/>
  <c r="AM45" i="68"/>
  <c r="AL45" i="68"/>
  <c r="AN45" i="64"/>
  <c r="AK45" i="64"/>
  <c r="AJ45" i="64"/>
  <c r="AL45" i="64"/>
  <c r="AM45" i="64"/>
  <c r="AN42" i="64"/>
  <c r="AK42" i="64"/>
  <c r="AJ42" i="64"/>
  <c r="AM42" i="64"/>
  <c r="AL42" i="64"/>
  <c r="AM42" i="66"/>
  <c r="AJ42" i="66"/>
  <c r="AK42" i="66"/>
  <c r="AN42" i="66"/>
  <c r="AL42" i="66"/>
  <c r="AJ42" i="68"/>
  <c r="AK42" i="68"/>
  <c r="AL42" i="68"/>
  <c r="AM42" i="68"/>
  <c r="AN42" i="68"/>
  <c r="BQ41" i="76"/>
  <c r="GW41" i="76"/>
  <c r="MC41" i="76"/>
  <c r="CY41" i="76"/>
  <c r="IE41" i="76"/>
  <c r="A41" i="76"/>
  <c r="EG41" i="76"/>
  <c r="JM41" i="76"/>
  <c r="AI41" i="76"/>
  <c r="KU41" i="76"/>
  <c r="FO41" i="76"/>
  <c r="D44" i="77"/>
  <c r="C42" i="72"/>
  <c r="B42" i="62"/>
  <c r="B42" i="63"/>
  <c r="B42" i="64"/>
  <c r="B42" i="65"/>
  <c r="B42" i="66"/>
  <c r="B42" i="67"/>
  <c r="B42" i="68"/>
  <c r="B42" i="69"/>
  <c r="B42" i="70"/>
  <c r="B42" i="71"/>
  <c r="B42" i="61"/>
  <c r="AP47" i="88"/>
  <c r="AP48" i="88"/>
  <c r="AP45" i="88"/>
  <c r="AP49" i="88"/>
  <c r="AP46" i="88"/>
  <c r="Y49" i="51"/>
  <c r="Y49" i="54" s="1"/>
  <c r="Z49" i="51"/>
  <c r="Z49" i="54" s="1"/>
  <c r="M48" i="85" s="1"/>
  <c r="AV45" i="28"/>
  <c r="AX45" i="28" s="1"/>
  <c r="G45" i="85"/>
  <c r="AV47" i="28"/>
  <c r="AX47" i="28" s="1"/>
  <c r="G47" i="85"/>
  <c r="D47" i="85"/>
  <c r="D48" i="54"/>
  <c r="D48" i="51"/>
  <c r="D47" i="52"/>
  <c r="D47" i="56"/>
  <c r="D48" i="88"/>
  <c r="D47" i="28"/>
  <c r="D48" i="78"/>
  <c r="Z46" i="51"/>
  <c r="Z46" i="54" s="1"/>
  <c r="M45" i="85" s="1"/>
  <c r="Y46" i="51"/>
  <c r="Y46" i="54" s="1"/>
  <c r="D49" i="54"/>
  <c r="D48" i="85"/>
  <c r="D49" i="51"/>
  <c r="D49" i="88"/>
  <c r="D48" i="52"/>
  <c r="D48" i="56"/>
  <c r="D49" i="78"/>
  <c r="D48" i="28"/>
  <c r="R46" i="52"/>
  <c r="M46" i="52" s="1"/>
  <c r="Y45" i="51"/>
  <c r="Y45" i="54" s="1"/>
  <c r="Z45" i="51"/>
  <c r="Z45" i="54" s="1"/>
  <c r="M44" i="85" s="1"/>
  <c r="M45" i="52"/>
  <c r="L45" i="52"/>
  <c r="L45" i="56" s="1"/>
  <c r="R45" i="52"/>
  <c r="Y47" i="51"/>
  <c r="Y47" i="54" s="1"/>
  <c r="Z47" i="51"/>
  <c r="Z47" i="54" s="1"/>
  <c r="M46" i="85" s="1"/>
  <c r="Y48" i="51"/>
  <c r="Y48" i="54" s="1"/>
  <c r="Z48" i="51"/>
  <c r="Z48" i="54" s="1"/>
  <c r="M47" i="85" s="1"/>
  <c r="R47" i="52"/>
  <c r="L47" i="52" s="1"/>
  <c r="L47" i="56" s="1"/>
  <c r="AV44" i="28"/>
  <c r="AX44" i="28" s="1"/>
  <c r="G44" i="85"/>
  <c r="R44" i="52"/>
  <c r="M44" i="52" s="1"/>
  <c r="AV48" i="28"/>
  <c r="AX48" i="28" s="1"/>
  <c r="G48" i="85"/>
  <c r="R48" i="52"/>
  <c r="L48" i="52" s="1"/>
  <c r="L48" i="56" s="1"/>
  <c r="AV46" i="28"/>
  <c r="AX46" i="28" s="1"/>
  <c r="G46" i="85"/>
  <c r="D46" i="85"/>
  <c r="D47" i="54"/>
  <c r="D46" i="52"/>
  <c r="D46" i="56"/>
  <c r="D47" i="88"/>
  <c r="D47" i="51"/>
  <c r="D46" i="28"/>
  <c r="D47" i="78"/>
  <c r="D4" i="58"/>
  <c r="N45" i="77" l="1"/>
  <c r="L45" i="77"/>
  <c r="M45" i="77"/>
  <c r="P45" i="77"/>
  <c r="Q45" i="77"/>
  <c r="O45" i="77"/>
  <c r="H45" i="77"/>
  <c r="H45" i="91"/>
  <c r="M45" i="90"/>
  <c r="L45" i="90"/>
  <c r="N45" i="90"/>
  <c r="P45" i="90"/>
  <c r="K45" i="90"/>
  <c r="F45" i="77"/>
  <c r="F45" i="91"/>
  <c r="Q47" i="77"/>
  <c r="N47" i="77"/>
  <c r="O47" i="77"/>
  <c r="L47" i="77"/>
  <c r="M47" i="77"/>
  <c r="P47" i="77"/>
  <c r="Q46" i="91"/>
  <c r="U46" i="91"/>
  <c r="V46" i="91"/>
  <c r="Q47" i="91"/>
  <c r="V47" i="91"/>
  <c r="U47" i="91"/>
  <c r="N44" i="77"/>
  <c r="P44" i="77"/>
  <c r="Q44" i="77"/>
  <c r="L44" i="77"/>
  <c r="M44" i="77"/>
  <c r="O44" i="77"/>
  <c r="Q46" i="77"/>
  <c r="N46" i="77"/>
  <c r="M46" i="77"/>
  <c r="O46" i="77"/>
  <c r="P46" i="77"/>
  <c r="L46" i="77"/>
  <c r="J45" i="90"/>
  <c r="P45" i="91"/>
  <c r="N48" i="77"/>
  <c r="P48" i="77"/>
  <c r="Q48" i="77"/>
  <c r="L48" i="77"/>
  <c r="M48" i="77"/>
  <c r="O48" i="77"/>
  <c r="U48" i="91"/>
  <c r="V48" i="91"/>
  <c r="Q48" i="91"/>
  <c r="P46" i="90"/>
  <c r="M46" i="90"/>
  <c r="N46" i="90"/>
  <c r="K46" i="90"/>
  <c r="L46" i="90"/>
  <c r="M47" i="90"/>
  <c r="K47" i="90"/>
  <c r="L47" i="90"/>
  <c r="P47" i="90"/>
  <c r="N47" i="90"/>
  <c r="Q44" i="91"/>
  <c r="V44" i="91"/>
  <c r="U44" i="91"/>
  <c r="H47" i="77"/>
  <c r="H47" i="91"/>
  <c r="G45" i="90"/>
  <c r="M45" i="91"/>
  <c r="H45" i="90"/>
  <c r="N45" i="91"/>
  <c r="F47" i="90"/>
  <c r="L47" i="91"/>
  <c r="P48" i="90"/>
  <c r="M48" i="90"/>
  <c r="K48" i="90"/>
  <c r="L48" i="90"/>
  <c r="N48" i="90"/>
  <c r="V45" i="91"/>
  <c r="Q45" i="91"/>
  <c r="U45" i="91" s="1"/>
  <c r="M44" i="90"/>
  <c r="P44" i="90"/>
  <c r="K44" i="90"/>
  <c r="L44" i="90"/>
  <c r="N44" i="90"/>
  <c r="M48" i="52"/>
  <c r="N48" i="85" s="1"/>
  <c r="U46" i="72"/>
  <c r="T48" i="91" s="1"/>
  <c r="F44" i="72"/>
  <c r="E44" i="72"/>
  <c r="T44" i="72"/>
  <c r="S46" i="91" s="1"/>
  <c r="U45" i="72"/>
  <c r="T47" i="91" s="1"/>
  <c r="T43" i="72"/>
  <c r="S45" i="91" s="1"/>
  <c r="T42" i="72"/>
  <c r="S44" i="91" s="1"/>
  <c r="N43" i="72"/>
  <c r="M45" i="72"/>
  <c r="E45" i="72"/>
  <c r="F47" i="91" s="1"/>
  <c r="U43" i="72"/>
  <c r="T45" i="91" s="1"/>
  <c r="L44" i="52"/>
  <c r="L44" i="56" s="1"/>
  <c r="M47" i="52"/>
  <c r="J43" i="72"/>
  <c r="F43" i="72"/>
  <c r="G45" i="91" s="1"/>
  <c r="O45" i="72"/>
  <c r="U42" i="72"/>
  <c r="T44" i="91" s="1"/>
  <c r="S42" i="72"/>
  <c r="R44" i="91" s="1"/>
  <c r="S45" i="72"/>
  <c r="R47" i="91" s="1"/>
  <c r="L46" i="52"/>
  <c r="L46" i="56" s="1"/>
  <c r="T46" i="72"/>
  <c r="S48" i="91" s="1"/>
  <c r="I45" i="72"/>
  <c r="U44" i="72"/>
  <c r="T46" i="91" s="1"/>
  <c r="S43" i="72"/>
  <c r="R45" i="91" s="1"/>
  <c r="S46" i="72"/>
  <c r="R48" i="91" s="1"/>
  <c r="N44" i="72"/>
  <c r="H42" i="72"/>
  <c r="EF41" i="76"/>
  <c r="F42" i="72"/>
  <c r="BP41" i="76"/>
  <c r="F46" i="72"/>
  <c r="BP45" i="76"/>
  <c r="I44" i="72"/>
  <c r="FN43" i="76"/>
  <c r="O42" i="72"/>
  <c r="NJ41" i="76"/>
  <c r="E46" i="72"/>
  <c r="F48" i="91" s="1"/>
  <c r="AH45" i="76"/>
  <c r="H45" i="72"/>
  <c r="EF44" i="76"/>
  <c r="O46" i="72"/>
  <c r="NJ45" i="76"/>
  <c r="M42" i="72"/>
  <c r="KT41" i="76"/>
  <c r="E42" i="72"/>
  <c r="F44" i="91" s="1"/>
  <c r="AH41" i="76"/>
  <c r="N45" i="72"/>
  <c r="MB44" i="76"/>
  <c r="K46" i="72"/>
  <c r="ID45" i="76"/>
  <c r="K42" i="72"/>
  <c r="ID41" i="76"/>
  <c r="G42" i="72"/>
  <c r="CX41" i="76"/>
  <c r="H44" i="72"/>
  <c r="EF43" i="76"/>
  <c r="L42" i="72"/>
  <c r="JL41" i="76"/>
  <c r="J44" i="72"/>
  <c r="GV43" i="76"/>
  <c r="L45" i="72"/>
  <c r="JL44" i="76"/>
  <c r="H46" i="72"/>
  <c r="EF45" i="76"/>
  <c r="K44" i="72"/>
  <c r="ID43" i="76"/>
  <c r="M46" i="72"/>
  <c r="KT45" i="76"/>
  <c r="I42" i="72"/>
  <c r="FN41" i="76"/>
  <c r="J46" i="72"/>
  <c r="GV45" i="76"/>
  <c r="G46" i="72"/>
  <c r="CX45" i="76"/>
  <c r="K43" i="72"/>
  <c r="ID42" i="76"/>
  <c r="F45" i="72"/>
  <c r="BP44" i="76"/>
  <c r="I46" i="72"/>
  <c r="FN45" i="76"/>
  <c r="L46" i="72"/>
  <c r="JL45" i="76"/>
  <c r="J42" i="72"/>
  <c r="GV41" i="76"/>
  <c r="G44" i="72"/>
  <c r="CX43" i="76"/>
  <c r="H43" i="72"/>
  <c r="EF42" i="76"/>
  <c r="N46" i="72"/>
  <c r="MB45" i="76"/>
  <c r="M44" i="72"/>
  <c r="KT43" i="76"/>
  <c r="N42" i="72"/>
  <c r="MB41" i="76"/>
  <c r="O44" i="72"/>
  <c r="NJ43" i="76"/>
  <c r="L44" i="72"/>
  <c r="JL43" i="76"/>
  <c r="J45" i="72"/>
  <c r="GV44" i="76"/>
  <c r="I43" i="72"/>
  <c r="FN42" i="76"/>
  <c r="AY44" i="28"/>
  <c r="K44" i="85" s="1"/>
  <c r="J44" i="85"/>
  <c r="AY46" i="28"/>
  <c r="K46" i="85" s="1"/>
  <c r="J46" i="85"/>
  <c r="N45" i="85"/>
  <c r="M45" i="56"/>
  <c r="AY45" i="28"/>
  <c r="K45" i="85" s="1"/>
  <c r="J45" i="85"/>
  <c r="N44" i="85"/>
  <c r="M44" i="56"/>
  <c r="N47" i="85"/>
  <c r="M47" i="56"/>
  <c r="AY48" i="28"/>
  <c r="K48" i="85" s="1"/>
  <c r="J48" i="85"/>
  <c r="N46" i="85"/>
  <c r="M46" i="56"/>
  <c r="AY47" i="28"/>
  <c r="K47" i="85" s="1"/>
  <c r="J47" i="85"/>
  <c r="D6" i="50"/>
  <c r="N5" i="50"/>
  <c r="N4" i="50"/>
  <c r="I5" i="50"/>
  <c r="I4" i="50"/>
  <c r="F7" i="11"/>
  <c r="E7" i="11"/>
  <c r="K47" i="77" l="1"/>
  <c r="K47" i="91"/>
  <c r="J46" i="90"/>
  <c r="P46" i="91"/>
  <c r="H46" i="90"/>
  <c r="N46" i="91"/>
  <c r="I45" i="77"/>
  <c r="I45" i="91"/>
  <c r="K44" i="77"/>
  <c r="K44" i="91"/>
  <c r="J48" i="77"/>
  <c r="J48" i="91"/>
  <c r="F45" i="90"/>
  <c r="L45" i="91"/>
  <c r="K48" i="77"/>
  <c r="K48" i="91"/>
  <c r="H48" i="90"/>
  <c r="N48" i="91"/>
  <c r="I48" i="77"/>
  <c r="I48" i="91"/>
  <c r="K46" i="77"/>
  <c r="K46" i="91"/>
  <c r="I46" i="77"/>
  <c r="I46" i="91"/>
  <c r="F44" i="90"/>
  <c r="L44" i="91"/>
  <c r="I47" i="90"/>
  <c r="O47" i="91"/>
  <c r="H44" i="90"/>
  <c r="N44" i="91"/>
  <c r="I47" i="77"/>
  <c r="I47" i="91"/>
  <c r="J44" i="90"/>
  <c r="P44" i="91"/>
  <c r="G48" i="77"/>
  <c r="G48" i="91"/>
  <c r="I44" i="77"/>
  <c r="I44" i="91"/>
  <c r="F46" i="77"/>
  <c r="F46" i="91"/>
  <c r="M48" i="56"/>
  <c r="I46" i="90"/>
  <c r="O46" i="91"/>
  <c r="J47" i="77"/>
  <c r="J47" i="91"/>
  <c r="K45" i="77"/>
  <c r="K45" i="91"/>
  <c r="G46" i="77"/>
  <c r="G46" i="91"/>
  <c r="J47" i="90"/>
  <c r="P47" i="91"/>
  <c r="I45" i="90"/>
  <c r="O45" i="91"/>
  <c r="J45" i="77"/>
  <c r="J45" i="91"/>
  <c r="G46" i="90"/>
  <c r="M46" i="91"/>
  <c r="I44" i="90"/>
  <c r="O44" i="91"/>
  <c r="I48" i="90"/>
  <c r="O48" i="91"/>
  <c r="H46" i="77"/>
  <c r="H46" i="91"/>
  <c r="G48" i="90"/>
  <c r="M48" i="91"/>
  <c r="G47" i="77"/>
  <c r="G47" i="91"/>
  <c r="H48" i="77"/>
  <c r="H48" i="91"/>
  <c r="J44" i="77"/>
  <c r="J44" i="91"/>
  <c r="F46" i="90"/>
  <c r="L46" i="91"/>
  <c r="G47" i="90"/>
  <c r="M47" i="91"/>
  <c r="G44" i="90"/>
  <c r="M44" i="91"/>
  <c r="H44" i="77"/>
  <c r="H44" i="91"/>
  <c r="F48" i="90"/>
  <c r="L48" i="91"/>
  <c r="J48" i="90"/>
  <c r="P48" i="91"/>
  <c r="J46" i="77"/>
  <c r="J46" i="91"/>
  <c r="G44" i="77"/>
  <c r="G44" i="91"/>
  <c r="H47" i="90"/>
  <c r="N47" i="91"/>
  <c r="Q44" i="72"/>
  <c r="Q45" i="72"/>
  <c r="F47" i="77"/>
  <c r="P45" i="72"/>
  <c r="R45" i="72"/>
  <c r="R44" i="72"/>
  <c r="P44" i="72"/>
  <c r="F44" i="77"/>
  <c r="P42" i="72"/>
  <c r="R42" i="72"/>
  <c r="P46" i="72"/>
  <c r="R43" i="72"/>
  <c r="G45" i="77"/>
  <c r="P43" i="72"/>
  <c r="Q46" i="72"/>
  <c r="R46" i="72"/>
  <c r="F48" i="77"/>
  <c r="Q43" i="72"/>
  <c r="Q42" i="72"/>
  <c r="G34" i="8"/>
  <c r="EJ5" i="76" l="1"/>
  <c r="EK5" i="76"/>
  <c r="EL5" i="76"/>
  <c r="EM5" i="76"/>
  <c r="EN5" i="76"/>
  <c r="EO5" i="76"/>
  <c r="EP5" i="76"/>
  <c r="EQ5" i="76"/>
  <c r="ER5" i="76"/>
  <c r="ES5" i="76"/>
  <c r="ET5" i="76"/>
  <c r="EU5" i="76"/>
  <c r="EV5" i="76"/>
  <c r="EW5" i="76"/>
  <c r="EX5" i="76"/>
  <c r="EY5" i="76"/>
  <c r="EZ5" i="76"/>
  <c r="FA5" i="76"/>
  <c r="FB5" i="76"/>
  <c r="FC5" i="76"/>
  <c r="FD5" i="76"/>
  <c r="FE5" i="76"/>
  <c r="FF5" i="76"/>
  <c r="FG5" i="76"/>
  <c r="FH5" i="76"/>
  <c r="FI5" i="76"/>
  <c r="FJ5" i="76"/>
  <c r="FK5" i="76"/>
  <c r="FL5" i="76"/>
  <c r="FM5" i="76"/>
  <c r="EI5" i="76"/>
  <c r="O28" i="8" l="1"/>
  <c r="L28" i="8"/>
  <c r="J28" i="8"/>
  <c r="AE6" i="78"/>
  <c r="AE6" i="88" s="1"/>
  <c r="AD6" i="78"/>
  <c r="AD6" i="88" s="1"/>
  <c r="AC6" i="78"/>
  <c r="AC6" i="88" s="1"/>
  <c r="AB6" i="78"/>
  <c r="AB6" i="88" s="1"/>
  <c r="AA6" i="78"/>
  <c r="AA6" i="88" s="1"/>
  <c r="Z6" i="78"/>
  <c r="Z6" i="88" s="1"/>
  <c r="I8" i="85" l="1"/>
  <c r="H8" i="85"/>
  <c r="D7" i="8" l="1"/>
  <c r="D6" i="8"/>
  <c r="G8" i="11" l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E38" i="91" s="1"/>
  <c r="G37" i="11"/>
  <c r="G38" i="11"/>
  <c r="G39" i="11"/>
  <c r="G40" i="11"/>
  <c r="G41" i="11"/>
  <c r="E10" i="85"/>
  <c r="E11" i="85"/>
  <c r="E43" i="28"/>
  <c r="E41" i="90" l="1"/>
  <c r="E41" i="91"/>
  <c r="E29" i="90"/>
  <c r="E29" i="91"/>
  <c r="E13" i="90"/>
  <c r="E13" i="91"/>
  <c r="E36" i="90"/>
  <c r="E36" i="91"/>
  <c r="E28" i="90"/>
  <c r="E28" i="91"/>
  <c r="E24" i="90"/>
  <c r="E24" i="91"/>
  <c r="E20" i="90"/>
  <c r="E20" i="91"/>
  <c r="E16" i="90"/>
  <c r="E16" i="91"/>
  <c r="E12" i="90"/>
  <c r="E12" i="91"/>
  <c r="E33" i="90"/>
  <c r="E33" i="91"/>
  <c r="E21" i="90"/>
  <c r="E21" i="91"/>
  <c r="E40" i="90"/>
  <c r="E40" i="91"/>
  <c r="E32" i="90"/>
  <c r="E32" i="91"/>
  <c r="E43" i="90"/>
  <c r="E43" i="91"/>
  <c r="E39" i="90"/>
  <c r="E39" i="91"/>
  <c r="E35" i="90"/>
  <c r="E35" i="91"/>
  <c r="E31" i="90"/>
  <c r="E31" i="91"/>
  <c r="E27" i="90"/>
  <c r="E27" i="91"/>
  <c r="E23" i="90"/>
  <c r="E23" i="91"/>
  <c r="E19" i="90"/>
  <c r="E19" i="91"/>
  <c r="E15" i="90"/>
  <c r="E15" i="91"/>
  <c r="E37" i="90"/>
  <c r="E37" i="91"/>
  <c r="E25" i="90"/>
  <c r="E25" i="91"/>
  <c r="E17" i="90"/>
  <c r="E17" i="91"/>
  <c r="E42" i="90"/>
  <c r="E42" i="91"/>
  <c r="E34" i="90"/>
  <c r="E34" i="91"/>
  <c r="E30" i="90"/>
  <c r="E30" i="91"/>
  <c r="E26" i="90"/>
  <c r="E26" i="91"/>
  <c r="E22" i="90"/>
  <c r="E22" i="91"/>
  <c r="E18" i="90"/>
  <c r="E18" i="91"/>
  <c r="E14" i="90"/>
  <c r="E14" i="91"/>
  <c r="E38" i="77"/>
  <c r="E38" i="90"/>
  <c r="E40" i="77"/>
  <c r="D38" i="72"/>
  <c r="C38" i="62"/>
  <c r="C38" i="61"/>
  <c r="C38" i="64"/>
  <c r="C38" i="67"/>
  <c r="C38" i="70"/>
  <c r="C38" i="63"/>
  <c r="C38" i="65"/>
  <c r="C38" i="66"/>
  <c r="C38" i="68"/>
  <c r="C38" i="69"/>
  <c r="C38" i="71"/>
  <c r="E43" i="77"/>
  <c r="C41" i="62"/>
  <c r="C41" i="63"/>
  <c r="C41" i="64"/>
  <c r="C41" i="65"/>
  <c r="C41" i="66"/>
  <c r="C41" i="67"/>
  <c r="C41" i="68"/>
  <c r="C41" i="69"/>
  <c r="C41" i="70"/>
  <c r="C41" i="71"/>
  <c r="C41" i="61"/>
  <c r="D41" i="72"/>
  <c r="E39" i="77"/>
  <c r="C37" i="62"/>
  <c r="C37" i="63"/>
  <c r="C37" i="64"/>
  <c r="C37" i="65"/>
  <c r="C37" i="66"/>
  <c r="C37" i="67"/>
  <c r="C37" i="68"/>
  <c r="C37" i="69"/>
  <c r="C37" i="70"/>
  <c r="C37" i="71"/>
  <c r="C37" i="61"/>
  <c r="D37" i="72"/>
  <c r="E41" i="77"/>
  <c r="C39" i="62"/>
  <c r="C39" i="63"/>
  <c r="C39" i="64"/>
  <c r="C39" i="65"/>
  <c r="C39" i="66"/>
  <c r="C39" i="67"/>
  <c r="C39" i="68"/>
  <c r="C39" i="69"/>
  <c r="C39" i="70"/>
  <c r="C39" i="71"/>
  <c r="C39" i="61"/>
  <c r="D39" i="72"/>
  <c r="E42" i="77"/>
  <c r="D40" i="72"/>
  <c r="C40" i="63"/>
  <c r="C40" i="64"/>
  <c r="C40" i="66"/>
  <c r="C40" i="69"/>
  <c r="C40" i="62"/>
  <c r="C40" i="65"/>
  <c r="C40" i="68"/>
  <c r="C40" i="71"/>
  <c r="C40" i="67"/>
  <c r="C40" i="70"/>
  <c r="C40" i="61"/>
  <c r="E34" i="88"/>
  <c r="E33" i="77"/>
  <c r="E22" i="88"/>
  <c r="E21" i="77"/>
  <c r="E18" i="88"/>
  <c r="E17" i="77"/>
  <c r="E37" i="88"/>
  <c r="E36" i="77"/>
  <c r="E33" i="88"/>
  <c r="E32" i="77"/>
  <c r="E29" i="88"/>
  <c r="E28" i="77"/>
  <c r="E25" i="88"/>
  <c r="E24" i="77"/>
  <c r="E21" i="88"/>
  <c r="E20" i="77"/>
  <c r="E17" i="88"/>
  <c r="E16" i="77"/>
  <c r="E13" i="88"/>
  <c r="E12" i="77"/>
  <c r="E38" i="88"/>
  <c r="E37" i="77"/>
  <c r="E26" i="88"/>
  <c r="E25" i="77"/>
  <c r="E36" i="88"/>
  <c r="E35" i="77"/>
  <c r="E32" i="88"/>
  <c r="E31" i="77"/>
  <c r="E28" i="88"/>
  <c r="E27" i="77"/>
  <c r="E24" i="88"/>
  <c r="E23" i="77"/>
  <c r="E20" i="88"/>
  <c r="E19" i="77"/>
  <c r="E16" i="88"/>
  <c r="E15" i="77"/>
  <c r="E30" i="88"/>
  <c r="E29" i="77"/>
  <c r="E13" i="77"/>
  <c r="E14" i="88"/>
  <c r="E35" i="88"/>
  <c r="E34" i="77"/>
  <c r="E31" i="88"/>
  <c r="E30" i="77"/>
  <c r="E27" i="88"/>
  <c r="E26" i="77"/>
  <c r="E23" i="88"/>
  <c r="E22" i="77"/>
  <c r="E19" i="88"/>
  <c r="E18" i="77"/>
  <c r="E15" i="88"/>
  <c r="E14" i="77"/>
  <c r="D39" i="11"/>
  <c r="D41" i="85" s="1"/>
  <c r="E42" i="54"/>
  <c r="E42" i="88"/>
  <c r="D38" i="11"/>
  <c r="E41" i="54"/>
  <c r="E41" i="88"/>
  <c r="D41" i="11"/>
  <c r="D43" i="91" s="1"/>
  <c r="F43" i="85"/>
  <c r="E44" i="54"/>
  <c r="E43" i="56"/>
  <c r="E44" i="51"/>
  <c r="AD44" i="51" s="1"/>
  <c r="E44" i="88"/>
  <c r="E43" i="52"/>
  <c r="E44" i="78"/>
  <c r="D37" i="11"/>
  <c r="E40" i="54"/>
  <c r="E40" i="88"/>
  <c r="E43" i="54"/>
  <c r="E43" i="88"/>
  <c r="D36" i="11"/>
  <c r="E39" i="88"/>
  <c r="F11" i="85"/>
  <c r="D9" i="11"/>
  <c r="D11" i="85" s="1"/>
  <c r="F10" i="85"/>
  <c r="D8" i="11"/>
  <c r="D10" i="85" s="1"/>
  <c r="F36" i="85"/>
  <c r="D34" i="11"/>
  <c r="F32" i="85"/>
  <c r="D30" i="11"/>
  <c r="F28" i="85"/>
  <c r="D26" i="11"/>
  <c r="F24" i="85"/>
  <c r="D22" i="11"/>
  <c r="F20" i="85"/>
  <c r="D18" i="11"/>
  <c r="F16" i="85"/>
  <c r="D14" i="11"/>
  <c r="F12" i="85"/>
  <c r="D10" i="11"/>
  <c r="F35" i="85"/>
  <c r="D33" i="11"/>
  <c r="F31" i="85"/>
  <c r="D29" i="11"/>
  <c r="F27" i="85"/>
  <c r="D25" i="11"/>
  <c r="F23" i="85"/>
  <c r="D21" i="11"/>
  <c r="F19" i="85"/>
  <c r="D17" i="11"/>
  <c r="F15" i="85"/>
  <c r="D13" i="11"/>
  <c r="E43" i="78"/>
  <c r="D40" i="11"/>
  <c r="F34" i="85"/>
  <c r="D32" i="11"/>
  <c r="F30" i="85"/>
  <c r="D28" i="11"/>
  <c r="F26" i="85"/>
  <c r="D24" i="11"/>
  <c r="F22" i="85"/>
  <c r="D20" i="11"/>
  <c r="F18" i="85"/>
  <c r="D16" i="11"/>
  <c r="F14" i="85"/>
  <c r="D12" i="11"/>
  <c r="F37" i="85"/>
  <c r="D35" i="11"/>
  <c r="F33" i="85"/>
  <c r="D31" i="11"/>
  <c r="F29" i="85"/>
  <c r="D27" i="11"/>
  <c r="F25" i="85"/>
  <c r="D23" i="11"/>
  <c r="F21" i="85"/>
  <c r="D19" i="11"/>
  <c r="F17" i="85"/>
  <c r="D15" i="11"/>
  <c r="F13" i="85"/>
  <c r="D11" i="11"/>
  <c r="F43" i="28"/>
  <c r="AT43" i="28" s="1"/>
  <c r="E42" i="78"/>
  <c r="F41" i="85"/>
  <c r="E41" i="52"/>
  <c r="F40" i="85"/>
  <c r="E40" i="52"/>
  <c r="E39" i="52"/>
  <c r="F39" i="85"/>
  <c r="E40" i="78"/>
  <c r="F38" i="85"/>
  <c r="C36" i="71"/>
  <c r="C36" i="70"/>
  <c r="C36" i="69"/>
  <c r="C36" i="68"/>
  <c r="C36" i="67"/>
  <c r="C36" i="66"/>
  <c r="C36" i="65"/>
  <c r="C36" i="64"/>
  <c r="C36" i="63"/>
  <c r="C36" i="62"/>
  <c r="E39" i="78"/>
  <c r="F42" i="85"/>
  <c r="E42" i="52"/>
  <c r="E36" i="85"/>
  <c r="E28" i="85"/>
  <c r="E20" i="85"/>
  <c r="E16" i="85"/>
  <c r="E39" i="85"/>
  <c r="E35" i="85"/>
  <c r="E31" i="85"/>
  <c r="E27" i="85"/>
  <c r="E23" i="85"/>
  <c r="E19" i="85"/>
  <c r="E15" i="85"/>
  <c r="E40" i="85"/>
  <c r="E32" i="85"/>
  <c r="E24" i="85"/>
  <c r="E12" i="85"/>
  <c r="E42" i="85"/>
  <c r="E38" i="85"/>
  <c r="E34" i="85"/>
  <c r="E30" i="85"/>
  <c r="E26" i="85"/>
  <c r="E22" i="85"/>
  <c r="E18" i="85"/>
  <c r="E14" i="85"/>
  <c r="E41" i="85"/>
  <c r="E37" i="85"/>
  <c r="E33" i="85"/>
  <c r="E29" i="85"/>
  <c r="E25" i="85"/>
  <c r="E21" i="85"/>
  <c r="E17" i="85"/>
  <c r="E13" i="85"/>
  <c r="E41" i="78"/>
  <c r="F38" i="28"/>
  <c r="AT38" i="28" s="1"/>
  <c r="F39" i="28"/>
  <c r="AT39" i="28" s="1"/>
  <c r="F40" i="28"/>
  <c r="AT40" i="28" s="1"/>
  <c r="F41" i="28"/>
  <c r="AT41" i="28" s="1"/>
  <c r="F42" i="28"/>
  <c r="AT42" i="28" s="1"/>
  <c r="D34" i="90" l="1"/>
  <c r="D34" i="91"/>
  <c r="D31" i="90"/>
  <c r="D31" i="91"/>
  <c r="D20" i="90"/>
  <c r="D20" i="91"/>
  <c r="D17" i="90"/>
  <c r="D17" i="91"/>
  <c r="D25" i="90"/>
  <c r="D25" i="91"/>
  <c r="D33" i="90"/>
  <c r="D33" i="91"/>
  <c r="D26" i="90"/>
  <c r="D26" i="91"/>
  <c r="D23" i="90"/>
  <c r="D23" i="91"/>
  <c r="D28" i="90"/>
  <c r="D28" i="91"/>
  <c r="Q43" i="91"/>
  <c r="V43" i="91"/>
  <c r="U43" i="91"/>
  <c r="D14" i="90"/>
  <c r="D14" i="91"/>
  <c r="D22" i="90"/>
  <c r="D22" i="91"/>
  <c r="D42" i="90"/>
  <c r="D42" i="91"/>
  <c r="D19" i="90"/>
  <c r="D19" i="91"/>
  <c r="D27" i="90"/>
  <c r="D27" i="91"/>
  <c r="D35" i="90"/>
  <c r="D35" i="91"/>
  <c r="D16" i="90"/>
  <c r="D16" i="91"/>
  <c r="D24" i="90"/>
  <c r="D24" i="91"/>
  <c r="D32" i="90"/>
  <c r="D32" i="91"/>
  <c r="D41" i="90"/>
  <c r="D41" i="91"/>
  <c r="D18" i="90"/>
  <c r="D18" i="91"/>
  <c r="D15" i="90"/>
  <c r="D15" i="91"/>
  <c r="D12" i="90"/>
  <c r="D12" i="91"/>
  <c r="D36" i="90"/>
  <c r="D36" i="91"/>
  <c r="D39" i="90"/>
  <c r="D39" i="91"/>
  <c r="D30" i="90"/>
  <c r="D30" i="91"/>
  <c r="D13" i="90"/>
  <c r="D13" i="91"/>
  <c r="D21" i="90"/>
  <c r="D21" i="91"/>
  <c r="D29" i="90"/>
  <c r="D29" i="91"/>
  <c r="D37" i="90"/>
  <c r="D37" i="91"/>
  <c r="D38" i="90"/>
  <c r="D38" i="91"/>
  <c r="D40" i="90"/>
  <c r="D40" i="91"/>
  <c r="D43" i="28"/>
  <c r="D43" i="90"/>
  <c r="D25" i="77"/>
  <c r="CY22" i="76"/>
  <c r="IE22" i="76"/>
  <c r="A22" i="76"/>
  <c r="GW22" i="76"/>
  <c r="JM22" i="76"/>
  <c r="AI22" i="76"/>
  <c r="KU22" i="76"/>
  <c r="BQ22" i="76"/>
  <c r="EG22" i="76"/>
  <c r="MC22" i="76"/>
  <c r="FO22" i="76"/>
  <c r="AK40" i="65"/>
  <c r="AL40" i="65"/>
  <c r="AM40" i="65"/>
  <c r="AN40" i="65"/>
  <c r="AJ40" i="65"/>
  <c r="AL39" i="69"/>
  <c r="AM39" i="69"/>
  <c r="AK39" i="69"/>
  <c r="AN39" i="69"/>
  <c r="AJ39" i="69"/>
  <c r="KT38" i="76" s="1"/>
  <c r="AL37" i="70"/>
  <c r="AJ37" i="70"/>
  <c r="AK37" i="70"/>
  <c r="AN37" i="70"/>
  <c r="AM37" i="70"/>
  <c r="AN37" i="62"/>
  <c r="AK37" i="62"/>
  <c r="AL37" i="62"/>
  <c r="AJ37" i="62"/>
  <c r="AM37" i="62"/>
  <c r="AN41" i="67"/>
  <c r="AK41" i="67"/>
  <c r="AM41" i="67"/>
  <c r="AL41" i="67"/>
  <c r="AJ41" i="67"/>
  <c r="AK41" i="63"/>
  <c r="AM41" i="63"/>
  <c r="AL41" i="63"/>
  <c r="AJ41" i="63"/>
  <c r="AN41" i="63"/>
  <c r="AM38" i="61"/>
  <c r="AK38" i="61"/>
  <c r="AL38" i="61"/>
  <c r="AN38" i="61"/>
  <c r="AJ38" i="61"/>
  <c r="D14" i="77"/>
  <c r="CY11" i="76"/>
  <c r="IE11" i="76"/>
  <c r="FO11" i="76"/>
  <c r="A11" i="76"/>
  <c r="GW11" i="76"/>
  <c r="JM11" i="76"/>
  <c r="AI11" i="76"/>
  <c r="KU11" i="76"/>
  <c r="BQ11" i="76"/>
  <c r="EG11" i="76"/>
  <c r="MC11" i="76"/>
  <c r="D22" i="77"/>
  <c r="A19" i="76"/>
  <c r="EG19" i="76"/>
  <c r="JM19" i="76"/>
  <c r="AI19" i="76"/>
  <c r="IE19" i="76"/>
  <c r="KU19" i="76"/>
  <c r="BQ19" i="76"/>
  <c r="MC19" i="76"/>
  <c r="CY19" i="76"/>
  <c r="FO19" i="76"/>
  <c r="GW19" i="76"/>
  <c r="D30" i="77"/>
  <c r="AI27" i="76"/>
  <c r="FO27" i="76"/>
  <c r="KU27" i="76"/>
  <c r="BQ27" i="76"/>
  <c r="GW27" i="76"/>
  <c r="A27" i="76"/>
  <c r="EG27" i="76"/>
  <c r="JM27" i="76"/>
  <c r="MC27" i="76"/>
  <c r="CY27" i="76"/>
  <c r="IE27" i="76"/>
  <c r="D42" i="77"/>
  <c r="A39" i="76"/>
  <c r="EG39" i="76"/>
  <c r="JM39" i="76"/>
  <c r="AI39" i="76"/>
  <c r="FO39" i="76"/>
  <c r="KU39" i="76"/>
  <c r="BQ39" i="76"/>
  <c r="GW39" i="76"/>
  <c r="MC39" i="76"/>
  <c r="IE39" i="76"/>
  <c r="CY39" i="76"/>
  <c r="C40" i="72"/>
  <c r="B40" i="62"/>
  <c r="B40" i="63"/>
  <c r="B40" i="64"/>
  <c r="B40" i="65"/>
  <c r="B40" i="66"/>
  <c r="B40" i="67"/>
  <c r="B40" i="68"/>
  <c r="B40" i="69"/>
  <c r="B40" i="70"/>
  <c r="B40" i="71"/>
  <c r="B40" i="61"/>
  <c r="D19" i="77"/>
  <c r="AI16" i="76"/>
  <c r="FO16" i="76"/>
  <c r="KU16" i="76"/>
  <c r="A16" i="76"/>
  <c r="BQ16" i="76"/>
  <c r="JM16" i="76"/>
  <c r="MC16" i="76"/>
  <c r="CY16" i="76"/>
  <c r="EG16" i="76"/>
  <c r="GW16" i="76"/>
  <c r="IE16" i="76"/>
  <c r="D27" i="77"/>
  <c r="AI24" i="76"/>
  <c r="A24" i="76"/>
  <c r="BQ24" i="76"/>
  <c r="GW24" i="76"/>
  <c r="MC24" i="76"/>
  <c r="CY24" i="76"/>
  <c r="IE24" i="76"/>
  <c r="EG24" i="76"/>
  <c r="JM24" i="76"/>
  <c r="FO24" i="76"/>
  <c r="KU24" i="76"/>
  <c r="D35" i="77"/>
  <c r="BQ32" i="76"/>
  <c r="GW32" i="76"/>
  <c r="MC32" i="76"/>
  <c r="AI32" i="76"/>
  <c r="CY32" i="76"/>
  <c r="KU32" i="76"/>
  <c r="EG32" i="76"/>
  <c r="FO32" i="76"/>
  <c r="IE32" i="76"/>
  <c r="JM32" i="76"/>
  <c r="A32" i="76"/>
  <c r="D16" i="77"/>
  <c r="BQ13" i="76"/>
  <c r="GW13" i="76"/>
  <c r="MC13" i="76"/>
  <c r="AI13" i="76"/>
  <c r="CY13" i="76"/>
  <c r="KU13" i="76"/>
  <c r="EG13" i="76"/>
  <c r="FO13" i="76"/>
  <c r="IE13" i="76"/>
  <c r="JM13" i="76"/>
  <c r="A13" i="76"/>
  <c r="D24" i="77"/>
  <c r="BQ21" i="76"/>
  <c r="GW21" i="76"/>
  <c r="MC21" i="76"/>
  <c r="AI21" i="76"/>
  <c r="CY21" i="76"/>
  <c r="KU21" i="76"/>
  <c r="EG21" i="76"/>
  <c r="FO21" i="76"/>
  <c r="IE21" i="76"/>
  <c r="A21" i="76"/>
  <c r="JM21" i="76"/>
  <c r="D32" i="77"/>
  <c r="CY29" i="76"/>
  <c r="IE29" i="76"/>
  <c r="BQ29" i="76"/>
  <c r="EG29" i="76"/>
  <c r="MC29" i="76"/>
  <c r="FO29" i="76"/>
  <c r="A29" i="76"/>
  <c r="GW29" i="76"/>
  <c r="JM29" i="76"/>
  <c r="KU29" i="76"/>
  <c r="AI29" i="76"/>
  <c r="AN40" i="67"/>
  <c r="AK40" i="67"/>
  <c r="AJ40" i="67"/>
  <c r="AL40" i="67"/>
  <c r="AM40" i="67"/>
  <c r="AJ40" i="62"/>
  <c r="BP39" i="76" s="1"/>
  <c r="AN40" i="62"/>
  <c r="AK40" i="62"/>
  <c r="AM40" i="62"/>
  <c r="AL40" i="62"/>
  <c r="AL40" i="63"/>
  <c r="AJ40" i="63"/>
  <c r="AM40" i="63"/>
  <c r="AN40" i="63"/>
  <c r="AK40" i="63"/>
  <c r="AL39" i="61"/>
  <c r="AJ39" i="61"/>
  <c r="AM39" i="61"/>
  <c r="AK39" i="61"/>
  <c r="AN39" i="61"/>
  <c r="AN39" i="68"/>
  <c r="AJ39" i="68"/>
  <c r="AL39" i="68"/>
  <c r="AK39" i="68"/>
  <c r="AM39" i="68"/>
  <c r="AN39" i="64"/>
  <c r="AL39" i="64"/>
  <c r="AK39" i="64"/>
  <c r="AM39" i="64"/>
  <c r="AJ39" i="64"/>
  <c r="EF38" i="76" s="1"/>
  <c r="AN37" i="69"/>
  <c r="AK37" i="69"/>
  <c r="AL37" i="69"/>
  <c r="AJ37" i="69"/>
  <c r="KT36" i="76" s="1"/>
  <c r="AM37" i="69"/>
  <c r="AM37" i="65"/>
  <c r="AL37" i="65"/>
  <c r="AJ37" i="65"/>
  <c r="FN36" i="76" s="1"/>
  <c r="AK37" i="65"/>
  <c r="AN37" i="65"/>
  <c r="AN41" i="70"/>
  <c r="AL41" i="70"/>
  <c r="AJ41" i="70"/>
  <c r="AM41" i="70"/>
  <c r="AK41" i="70"/>
  <c r="AN41" i="66"/>
  <c r="AK41" i="66"/>
  <c r="AJ41" i="66"/>
  <c r="AL41" i="66"/>
  <c r="AM41" i="66"/>
  <c r="AK41" i="62"/>
  <c r="AN41" i="62"/>
  <c r="AL41" i="62"/>
  <c r="AJ41" i="62"/>
  <c r="AM41" i="62"/>
  <c r="AN38" i="68"/>
  <c r="AK38" i="68"/>
  <c r="AJ38" i="68"/>
  <c r="AL38" i="68"/>
  <c r="AM38" i="68"/>
  <c r="AJ38" i="70"/>
  <c r="AK38" i="70"/>
  <c r="AL38" i="70"/>
  <c r="AM38" i="70"/>
  <c r="AN38" i="70"/>
  <c r="AL38" i="62"/>
  <c r="AM38" i="62"/>
  <c r="AJ38" i="62"/>
  <c r="AN38" i="62"/>
  <c r="AK38" i="62"/>
  <c r="D33" i="77"/>
  <c r="A30" i="76"/>
  <c r="EG30" i="76"/>
  <c r="JM30" i="76"/>
  <c r="AI30" i="76"/>
  <c r="IE30" i="76"/>
  <c r="KU30" i="76"/>
  <c r="BQ30" i="76"/>
  <c r="MC30" i="76"/>
  <c r="CY30" i="76"/>
  <c r="FO30" i="76"/>
  <c r="GW30" i="76"/>
  <c r="D39" i="77"/>
  <c r="BQ36" i="76"/>
  <c r="FO36" i="76"/>
  <c r="KU36" i="76"/>
  <c r="A36" i="76"/>
  <c r="GW36" i="76"/>
  <c r="MC36" i="76"/>
  <c r="AI36" i="76"/>
  <c r="CY36" i="76"/>
  <c r="IE36" i="76"/>
  <c r="JM36" i="76"/>
  <c r="EG36" i="76"/>
  <c r="B37" i="62"/>
  <c r="B37" i="63"/>
  <c r="B37" i="64"/>
  <c r="B37" i="65"/>
  <c r="B37" i="66"/>
  <c r="B37" i="67"/>
  <c r="B37" i="68"/>
  <c r="B37" i="69"/>
  <c r="B37" i="70"/>
  <c r="B37" i="71"/>
  <c r="B37" i="61"/>
  <c r="C37" i="72"/>
  <c r="D43" i="77"/>
  <c r="AI40" i="76"/>
  <c r="FO40" i="76"/>
  <c r="KU40" i="76"/>
  <c r="BQ40" i="76"/>
  <c r="GW40" i="76"/>
  <c r="MC40" i="76"/>
  <c r="CY40" i="76"/>
  <c r="IE40" i="76"/>
  <c r="EG40" i="76"/>
  <c r="JM40" i="76"/>
  <c r="A40" i="76"/>
  <c r="B41" i="62"/>
  <c r="B41" i="63"/>
  <c r="B41" i="64"/>
  <c r="B41" i="65"/>
  <c r="B41" i="66"/>
  <c r="B41" i="67"/>
  <c r="B41" i="68"/>
  <c r="B41" i="69"/>
  <c r="B41" i="70"/>
  <c r="B41" i="71"/>
  <c r="B41" i="61"/>
  <c r="C41" i="72"/>
  <c r="AJ40" i="64"/>
  <c r="AN40" i="64"/>
  <c r="AL40" i="64"/>
  <c r="AM40" i="64"/>
  <c r="AK40" i="64"/>
  <c r="AJ38" i="63"/>
  <c r="AL38" i="63"/>
  <c r="AM38" i="63"/>
  <c r="AK38" i="63"/>
  <c r="AN38" i="63"/>
  <c r="BQ10" i="76"/>
  <c r="GW10" i="76"/>
  <c r="MC10" i="76"/>
  <c r="A10" i="76"/>
  <c r="JM10" i="76"/>
  <c r="AI10" i="76"/>
  <c r="CY10" i="76"/>
  <c r="KU10" i="76"/>
  <c r="EG10" i="76"/>
  <c r="FO10" i="76"/>
  <c r="IE10" i="76"/>
  <c r="D21" i="77"/>
  <c r="CY18" i="76"/>
  <c r="IE18" i="76"/>
  <c r="BQ18" i="76"/>
  <c r="EG18" i="76"/>
  <c r="MC18" i="76"/>
  <c r="FO18" i="76"/>
  <c r="A18" i="76"/>
  <c r="GW18" i="76"/>
  <c r="JM18" i="76"/>
  <c r="AI18" i="76"/>
  <c r="KU18" i="76"/>
  <c r="D29" i="77"/>
  <c r="A26" i="76"/>
  <c r="EG26" i="76"/>
  <c r="JM26" i="76"/>
  <c r="AI26" i="76"/>
  <c r="FO26" i="76"/>
  <c r="KU26" i="76"/>
  <c r="BQ26" i="76"/>
  <c r="CY26" i="76"/>
  <c r="IE26" i="76"/>
  <c r="GW26" i="76"/>
  <c r="MC26" i="76"/>
  <c r="D37" i="77"/>
  <c r="A34" i="76"/>
  <c r="EG34" i="76"/>
  <c r="JM34" i="76"/>
  <c r="CY34" i="76"/>
  <c r="FO34" i="76"/>
  <c r="GW34" i="76"/>
  <c r="AI34" i="76"/>
  <c r="IE34" i="76"/>
  <c r="KU34" i="76"/>
  <c r="BQ34" i="76"/>
  <c r="MC34" i="76"/>
  <c r="D41" i="77"/>
  <c r="CY38" i="76"/>
  <c r="IE38" i="76"/>
  <c r="A38" i="76"/>
  <c r="EG38" i="76"/>
  <c r="JM38" i="76"/>
  <c r="AI38" i="76"/>
  <c r="FO38" i="76"/>
  <c r="KU38" i="76"/>
  <c r="BQ38" i="76"/>
  <c r="MC38" i="76"/>
  <c r="GW38" i="76"/>
  <c r="B39" i="62"/>
  <c r="B39" i="63"/>
  <c r="B39" i="64"/>
  <c r="B39" i="65"/>
  <c r="B39" i="66"/>
  <c r="B39" i="67"/>
  <c r="B39" i="68"/>
  <c r="B39" i="69"/>
  <c r="B39" i="70"/>
  <c r="B39" i="71"/>
  <c r="B39" i="61"/>
  <c r="C39" i="72"/>
  <c r="AN40" i="71"/>
  <c r="AK40" i="71"/>
  <c r="AJ40" i="71"/>
  <c r="AL40" i="71"/>
  <c r="AM40" i="71"/>
  <c r="AK40" i="69"/>
  <c r="AJ40" i="69"/>
  <c r="AN40" i="69"/>
  <c r="AL40" i="69"/>
  <c r="AM40" i="69"/>
  <c r="F40" i="72"/>
  <c r="AM39" i="71"/>
  <c r="AK39" i="71"/>
  <c r="AJ39" i="71"/>
  <c r="NJ38" i="76" s="1"/>
  <c r="AL39" i="71"/>
  <c r="AN39" i="71"/>
  <c r="AM39" i="67"/>
  <c r="AK39" i="67"/>
  <c r="AL39" i="67"/>
  <c r="AN39" i="67"/>
  <c r="AJ39" i="67"/>
  <c r="ID38" i="76" s="1"/>
  <c r="AN39" i="63"/>
  <c r="AK39" i="63"/>
  <c r="AJ39" i="63"/>
  <c r="CX38" i="76" s="1"/>
  <c r="AL39" i="63"/>
  <c r="AM39" i="63"/>
  <c r="AJ37" i="61"/>
  <c r="AH36" i="76" s="1"/>
  <c r="AN37" i="61"/>
  <c r="AL37" i="61"/>
  <c r="AK37" i="61"/>
  <c r="AM37" i="61"/>
  <c r="AK37" i="68"/>
  <c r="AM37" i="68"/>
  <c r="AJ37" i="68"/>
  <c r="AL37" i="68"/>
  <c r="AN37" i="68"/>
  <c r="AM37" i="64"/>
  <c r="AK37" i="64"/>
  <c r="AN37" i="64"/>
  <c r="AL37" i="64"/>
  <c r="AJ37" i="64"/>
  <c r="AJ41" i="69"/>
  <c r="KT40" i="76" s="1"/>
  <c r="AL41" i="69"/>
  <c r="AN41" i="69"/>
  <c r="AM41" i="69"/>
  <c r="AK41" i="69"/>
  <c r="AJ41" i="65"/>
  <c r="FN40" i="76" s="1"/>
  <c r="AN41" i="65"/>
  <c r="AM41" i="65"/>
  <c r="AL41" i="65"/>
  <c r="AK41" i="65"/>
  <c r="AM38" i="66"/>
  <c r="AL38" i="66"/>
  <c r="AK38" i="66"/>
  <c r="AJ38" i="66"/>
  <c r="AN38" i="66"/>
  <c r="AL38" i="67"/>
  <c r="AK38" i="67"/>
  <c r="AM38" i="67"/>
  <c r="AN38" i="67"/>
  <c r="AJ38" i="67"/>
  <c r="D17" i="77"/>
  <c r="CY14" i="76"/>
  <c r="IE14" i="76"/>
  <c r="A14" i="76"/>
  <c r="GW14" i="76"/>
  <c r="JM14" i="76"/>
  <c r="AI14" i="76"/>
  <c r="KU14" i="76"/>
  <c r="BQ14" i="76"/>
  <c r="EG14" i="76"/>
  <c r="MC14" i="76"/>
  <c r="FO14" i="76"/>
  <c r="AK40" i="70"/>
  <c r="AJ40" i="70"/>
  <c r="MB39" i="76" s="1"/>
  <c r="AM40" i="70"/>
  <c r="AN40" i="70"/>
  <c r="AL40" i="70"/>
  <c r="K39" i="72"/>
  <c r="H39" i="72"/>
  <c r="G39" i="72"/>
  <c r="O39" i="72"/>
  <c r="M39" i="72"/>
  <c r="AN39" i="65"/>
  <c r="AM39" i="65"/>
  <c r="AK39" i="65"/>
  <c r="AL39" i="65"/>
  <c r="AJ39" i="65"/>
  <c r="FN38" i="76" s="1"/>
  <c r="AJ37" i="66"/>
  <c r="AM37" i="66"/>
  <c r="AN37" i="66"/>
  <c r="AL37" i="66"/>
  <c r="AK37" i="66"/>
  <c r="AN41" i="71"/>
  <c r="AJ41" i="71"/>
  <c r="AL41" i="71"/>
  <c r="AM41" i="71"/>
  <c r="AK41" i="71"/>
  <c r="AL38" i="69"/>
  <c r="AM38" i="69"/>
  <c r="AJ38" i="69"/>
  <c r="AN38" i="69"/>
  <c r="AK38" i="69"/>
  <c r="D18" i="77"/>
  <c r="A15" i="76"/>
  <c r="EG15" i="76"/>
  <c r="JM15" i="76"/>
  <c r="CY15" i="76"/>
  <c r="FO15" i="76"/>
  <c r="GW15" i="76"/>
  <c r="AI15" i="76"/>
  <c r="IE15" i="76"/>
  <c r="KU15" i="76"/>
  <c r="BQ15" i="76"/>
  <c r="MC15" i="76"/>
  <c r="D26" i="77"/>
  <c r="A23" i="76"/>
  <c r="EG23" i="76"/>
  <c r="JM23" i="76"/>
  <c r="CY23" i="76"/>
  <c r="FO23" i="76"/>
  <c r="GW23" i="76"/>
  <c r="AI23" i="76"/>
  <c r="IE23" i="76"/>
  <c r="KU23" i="76"/>
  <c r="MC23" i="76"/>
  <c r="BQ23" i="76"/>
  <c r="D34" i="77"/>
  <c r="AI31" i="76"/>
  <c r="FO31" i="76"/>
  <c r="KU31" i="76"/>
  <c r="EG31" i="76"/>
  <c r="GW31" i="76"/>
  <c r="IE31" i="76"/>
  <c r="A31" i="76"/>
  <c r="BQ31" i="76"/>
  <c r="JM31" i="76"/>
  <c r="MC31" i="76"/>
  <c r="CY31" i="76"/>
  <c r="D15" i="77"/>
  <c r="A12" i="76"/>
  <c r="AI12" i="76"/>
  <c r="FO12" i="76"/>
  <c r="KU12" i="76"/>
  <c r="EG12" i="76"/>
  <c r="GW12" i="76"/>
  <c r="IE12" i="76"/>
  <c r="BQ12" i="76"/>
  <c r="JM12" i="76"/>
  <c r="MC12" i="76"/>
  <c r="CY12" i="76"/>
  <c r="D23" i="77"/>
  <c r="AI20" i="76"/>
  <c r="FO20" i="76"/>
  <c r="KU20" i="76"/>
  <c r="EG20" i="76"/>
  <c r="GW20" i="76"/>
  <c r="IE20" i="76"/>
  <c r="A20" i="76"/>
  <c r="BQ20" i="76"/>
  <c r="JM20" i="76"/>
  <c r="MC20" i="76"/>
  <c r="CY20" i="76"/>
  <c r="D31" i="77"/>
  <c r="BQ28" i="76"/>
  <c r="GW28" i="76"/>
  <c r="MC28" i="76"/>
  <c r="FO28" i="76"/>
  <c r="IE28" i="76"/>
  <c r="A28" i="76"/>
  <c r="JM28" i="76"/>
  <c r="AI28" i="76"/>
  <c r="CY28" i="76"/>
  <c r="KU28" i="76"/>
  <c r="EG28" i="76"/>
  <c r="D12" i="77"/>
  <c r="AI9" i="76"/>
  <c r="FO9" i="76"/>
  <c r="KU9" i="76"/>
  <c r="CY9" i="76"/>
  <c r="EG9" i="76"/>
  <c r="GW9" i="76"/>
  <c r="IE9" i="76"/>
  <c r="A9" i="76"/>
  <c r="BQ9" i="76"/>
  <c r="JM9" i="76"/>
  <c r="MC9" i="76"/>
  <c r="D20" i="77"/>
  <c r="BQ17" i="76"/>
  <c r="GW17" i="76"/>
  <c r="MC17" i="76"/>
  <c r="FO17" i="76"/>
  <c r="IE17" i="76"/>
  <c r="A17" i="76"/>
  <c r="JM17" i="76"/>
  <c r="AI17" i="76"/>
  <c r="CY17" i="76"/>
  <c r="KU17" i="76"/>
  <c r="EG17" i="76"/>
  <c r="D28" i="77"/>
  <c r="CY25" i="76"/>
  <c r="IE25" i="76"/>
  <c r="A25" i="76"/>
  <c r="EG25" i="76"/>
  <c r="JM25" i="76"/>
  <c r="AI25" i="76"/>
  <c r="FO25" i="76"/>
  <c r="KU25" i="76"/>
  <c r="BQ25" i="76"/>
  <c r="MC25" i="76"/>
  <c r="GW25" i="76"/>
  <c r="D36" i="77"/>
  <c r="CY33" i="76"/>
  <c r="IE33" i="76"/>
  <c r="A33" i="76"/>
  <c r="GW33" i="76"/>
  <c r="JM33" i="76"/>
  <c r="AI33" i="76"/>
  <c r="KU33" i="76"/>
  <c r="BQ33" i="76"/>
  <c r="EG33" i="76"/>
  <c r="MC33" i="76"/>
  <c r="FO33" i="76"/>
  <c r="D38" i="77"/>
  <c r="AI35" i="76"/>
  <c r="FO35" i="76"/>
  <c r="KU35" i="76"/>
  <c r="A35" i="76"/>
  <c r="BQ35" i="76"/>
  <c r="JM35" i="76"/>
  <c r="MC35" i="76"/>
  <c r="CY35" i="76"/>
  <c r="EG35" i="76"/>
  <c r="GW35" i="76"/>
  <c r="IE35" i="76"/>
  <c r="D40" i="77"/>
  <c r="BQ37" i="76"/>
  <c r="GW37" i="76"/>
  <c r="MC37" i="76"/>
  <c r="CY37" i="76"/>
  <c r="IE37" i="76"/>
  <c r="A37" i="76"/>
  <c r="EG37" i="76"/>
  <c r="JM37" i="76"/>
  <c r="FO37" i="76"/>
  <c r="AI37" i="76"/>
  <c r="KU37" i="76"/>
  <c r="B38" i="62"/>
  <c r="B38" i="63"/>
  <c r="B38" i="64"/>
  <c r="B38" i="65"/>
  <c r="B38" i="66"/>
  <c r="B38" i="67"/>
  <c r="B38" i="68"/>
  <c r="B38" i="69"/>
  <c r="B38" i="70"/>
  <c r="B38" i="71"/>
  <c r="B38" i="61"/>
  <c r="C38" i="72"/>
  <c r="AK40" i="61"/>
  <c r="AN40" i="61"/>
  <c r="AJ40" i="61"/>
  <c r="AH39" i="76" s="1"/>
  <c r="AM40" i="61"/>
  <c r="AL40" i="61"/>
  <c r="AL40" i="68"/>
  <c r="AM40" i="68"/>
  <c r="AK40" i="68"/>
  <c r="AN40" i="68"/>
  <c r="AJ40" i="68"/>
  <c r="AJ40" i="66"/>
  <c r="GV39" i="76" s="1"/>
  <c r="AK40" i="66"/>
  <c r="AL40" i="66"/>
  <c r="AM40" i="66"/>
  <c r="AN40" i="66"/>
  <c r="AJ39" i="70"/>
  <c r="MB38" i="76" s="1"/>
  <c r="AM39" i="70"/>
  <c r="AK39" i="70"/>
  <c r="AN39" i="70"/>
  <c r="AL39" i="70"/>
  <c r="AL39" i="66"/>
  <c r="AN39" i="66"/>
  <c r="AM39" i="66"/>
  <c r="AK39" i="66"/>
  <c r="AJ39" i="66"/>
  <c r="AJ39" i="62"/>
  <c r="BP38" i="76" s="1"/>
  <c r="AN39" i="62"/>
  <c r="AM39" i="62"/>
  <c r="AL39" i="62"/>
  <c r="S39" i="72" s="1"/>
  <c r="R41" i="91" s="1"/>
  <c r="AK39" i="62"/>
  <c r="AJ37" i="71"/>
  <c r="AL37" i="71"/>
  <c r="AM37" i="71"/>
  <c r="AK37" i="71"/>
  <c r="AN37" i="71"/>
  <c r="AJ37" i="67"/>
  <c r="AM37" i="67"/>
  <c r="AN37" i="67"/>
  <c r="AL37" i="67"/>
  <c r="AK37" i="67"/>
  <c r="AL37" i="63"/>
  <c r="AN37" i="63"/>
  <c r="AM37" i="63"/>
  <c r="AJ37" i="63"/>
  <c r="AK37" i="63"/>
  <c r="AJ41" i="61"/>
  <c r="AH40" i="76" s="1"/>
  <c r="AM41" i="61"/>
  <c r="AL41" i="61"/>
  <c r="AK41" i="61"/>
  <c r="AN41" i="61"/>
  <c r="AL41" i="68"/>
  <c r="AJ41" i="68"/>
  <c r="AN41" i="68"/>
  <c r="AK41" i="68"/>
  <c r="AM41" i="68"/>
  <c r="AJ41" i="64"/>
  <c r="AM41" i="64"/>
  <c r="AN41" i="64"/>
  <c r="AL41" i="64"/>
  <c r="AK41" i="64"/>
  <c r="AN38" i="71"/>
  <c r="AK38" i="71"/>
  <c r="AM38" i="71"/>
  <c r="AL38" i="71"/>
  <c r="AJ38" i="71"/>
  <c r="AJ38" i="65"/>
  <c r="AM38" i="65"/>
  <c r="AK38" i="65"/>
  <c r="AN38" i="65"/>
  <c r="AL38" i="65"/>
  <c r="AN38" i="64"/>
  <c r="AJ38" i="64"/>
  <c r="AK38" i="64"/>
  <c r="AM38" i="64"/>
  <c r="AL38" i="64"/>
  <c r="AP41" i="88"/>
  <c r="D13" i="85"/>
  <c r="D13" i="77"/>
  <c r="D14" i="88"/>
  <c r="AP43" i="88"/>
  <c r="AP40" i="88"/>
  <c r="AP42" i="88"/>
  <c r="AP44" i="88"/>
  <c r="AP39" i="88"/>
  <c r="D12" i="85"/>
  <c r="D13" i="88"/>
  <c r="D26" i="85"/>
  <c r="D27" i="88"/>
  <c r="D36" i="85"/>
  <c r="D37" i="88"/>
  <c r="R40" i="52"/>
  <c r="M40" i="52" s="1"/>
  <c r="R41" i="52"/>
  <c r="M41" i="52" s="1"/>
  <c r="D17" i="85"/>
  <c r="D18" i="88"/>
  <c r="D25" i="85"/>
  <c r="D26" i="88"/>
  <c r="D33" i="85"/>
  <c r="D34" i="88"/>
  <c r="D39" i="85"/>
  <c r="D40" i="54"/>
  <c r="D40" i="88"/>
  <c r="Y44" i="51"/>
  <c r="Y44" i="54" s="1"/>
  <c r="Z44" i="51"/>
  <c r="Z44" i="54" s="1"/>
  <c r="M43" i="85" s="1"/>
  <c r="D43" i="85"/>
  <c r="D44" i="54"/>
  <c r="D43" i="52"/>
  <c r="D43" i="56"/>
  <c r="D44" i="51"/>
  <c r="D44" i="88"/>
  <c r="D44" i="78"/>
  <c r="AV39" i="28"/>
  <c r="AX39" i="28" s="1"/>
  <c r="G39" i="85"/>
  <c r="D18" i="85"/>
  <c r="D19" i="88"/>
  <c r="D15" i="85"/>
  <c r="D16" i="88"/>
  <c r="D31" i="85"/>
  <c r="D32" i="88"/>
  <c r="D28" i="85"/>
  <c r="D29" i="88"/>
  <c r="AV42" i="28"/>
  <c r="AX42" i="28" s="1"/>
  <c r="G42" i="85"/>
  <c r="R42" i="52"/>
  <c r="L42" i="52" s="1"/>
  <c r="L42" i="56" s="1"/>
  <c r="AV41" i="28"/>
  <c r="AX41" i="28" s="1"/>
  <c r="G41" i="85"/>
  <c r="AV43" i="28"/>
  <c r="AX43" i="28" s="1"/>
  <c r="G43" i="85"/>
  <c r="D14" i="85"/>
  <c r="D15" i="88"/>
  <c r="D22" i="85"/>
  <c r="D23" i="88"/>
  <c r="D30" i="85"/>
  <c r="D31" i="88"/>
  <c r="D43" i="54"/>
  <c r="D43" i="88"/>
  <c r="D19" i="85"/>
  <c r="D20" i="88"/>
  <c r="D27" i="85"/>
  <c r="D28" i="88"/>
  <c r="D35" i="85"/>
  <c r="D36" i="88"/>
  <c r="D16" i="85"/>
  <c r="D17" i="88"/>
  <c r="D24" i="85"/>
  <c r="D25" i="88"/>
  <c r="D32" i="85"/>
  <c r="D33" i="88"/>
  <c r="D34" i="85"/>
  <c r="D35" i="88"/>
  <c r="D23" i="85"/>
  <c r="D24" i="88"/>
  <c r="D20" i="85"/>
  <c r="D21" i="88"/>
  <c r="D38" i="85"/>
  <c r="D39" i="88"/>
  <c r="D40" i="85"/>
  <c r="D41" i="54"/>
  <c r="D41" i="88"/>
  <c r="AV38" i="28"/>
  <c r="AX38" i="28" s="1"/>
  <c r="G38" i="85"/>
  <c r="R39" i="52"/>
  <c r="L39" i="52" s="1"/>
  <c r="L39" i="56" s="1"/>
  <c r="AV40" i="28"/>
  <c r="AX40" i="28" s="1"/>
  <c r="G40" i="85"/>
  <c r="D21" i="85"/>
  <c r="D22" i="88"/>
  <c r="D29" i="85"/>
  <c r="D30" i="88"/>
  <c r="D37" i="85"/>
  <c r="D38" i="88"/>
  <c r="M43" i="52"/>
  <c r="L43" i="52"/>
  <c r="L43" i="56" s="1"/>
  <c r="R43" i="52"/>
  <c r="D42" i="54"/>
  <c r="D42" i="88"/>
  <c r="D42" i="85"/>
  <c r="F41" i="90" l="1"/>
  <c r="L41" i="91"/>
  <c r="M40" i="90"/>
  <c r="P40" i="90"/>
  <c r="K40" i="90"/>
  <c r="L40" i="90"/>
  <c r="N40" i="90"/>
  <c r="P21" i="90"/>
  <c r="M21" i="90"/>
  <c r="L21" i="90"/>
  <c r="N21" i="90"/>
  <c r="K21" i="90"/>
  <c r="M36" i="90"/>
  <c r="K36" i="90"/>
  <c r="L36" i="90"/>
  <c r="N36" i="90"/>
  <c r="P36" i="90"/>
  <c r="M35" i="90"/>
  <c r="K35" i="90"/>
  <c r="P35" i="90"/>
  <c r="L35" i="90"/>
  <c r="N35" i="90"/>
  <c r="P22" i="90"/>
  <c r="M22" i="90"/>
  <c r="N22" i="90"/>
  <c r="K22" i="90"/>
  <c r="L22" i="90"/>
  <c r="U23" i="91"/>
  <c r="Q23" i="91"/>
  <c r="V23" i="91"/>
  <c r="U31" i="91"/>
  <c r="V31" i="91"/>
  <c r="Q31" i="91"/>
  <c r="J41" i="90"/>
  <c r="P41" i="91"/>
  <c r="N17" i="77"/>
  <c r="L17" i="77"/>
  <c r="P17" i="77"/>
  <c r="M17" i="77"/>
  <c r="O17" i="77"/>
  <c r="Q17" i="77"/>
  <c r="N32" i="77"/>
  <c r="P32" i="77"/>
  <c r="Q32" i="77"/>
  <c r="L32" i="77"/>
  <c r="M32" i="77"/>
  <c r="O32" i="77"/>
  <c r="N24" i="77"/>
  <c r="P24" i="77"/>
  <c r="L24" i="77"/>
  <c r="Q24" i="77"/>
  <c r="M24" i="77"/>
  <c r="O24" i="77"/>
  <c r="N16" i="77"/>
  <c r="P16" i="77"/>
  <c r="Q16" i="77"/>
  <c r="L16" i="77"/>
  <c r="M16" i="77"/>
  <c r="O16" i="77"/>
  <c r="N35" i="77"/>
  <c r="O35" i="77"/>
  <c r="Q35" i="77"/>
  <c r="L35" i="77"/>
  <c r="P35" i="77"/>
  <c r="M35" i="77"/>
  <c r="N27" i="77"/>
  <c r="Q27" i="77"/>
  <c r="O27" i="77"/>
  <c r="P27" i="77"/>
  <c r="L27" i="77"/>
  <c r="M27" i="77"/>
  <c r="N19" i="77"/>
  <c r="Q19" i="77"/>
  <c r="O19" i="77"/>
  <c r="L19" i="77"/>
  <c r="P19" i="77"/>
  <c r="M19" i="77"/>
  <c r="Q42" i="77"/>
  <c r="N42" i="77"/>
  <c r="M42" i="77"/>
  <c r="O42" i="77"/>
  <c r="L42" i="77"/>
  <c r="P42" i="77"/>
  <c r="Q30" i="77"/>
  <c r="N30" i="77"/>
  <c r="M30" i="77"/>
  <c r="O30" i="77"/>
  <c r="P30" i="77"/>
  <c r="L30" i="77"/>
  <c r="Q22" i="77"/>
  <c r="N22" i="77"/>
  <c r="M22" i="77"/>
  <c r="P22" i="77"/>
  <c r="O22" i="77"/>
  <c r="L22" i="77"/>
  <c r="Q14" i="77"/>
  <c r="N14" i="77"/>
  <c r="M14" i="77"/>
  <c r="O14" i="77"/>
  <c r="P14" i="77"/>
  <c r="L14" i="77"/>
  <c r="P43" i="90"/>
  <c r="M43" i="90"/>
  <c r="K43" i="90"/>
  <c r="L43" i="90"/>
  <c r="N43" i="90"/>
  <c r="Q38" i="91"/>
  <c r="V38" i="91"/>
  <c r="U38" i="91"/>
  <c r="V29" i="91"/>
  <c r="Q29" i="91"/>
  <c r="U29" i="91" s="1"/>
  <c r="V13" i="91"/>
  <c r="Q13" i="91"/>
  <c r="U13" i="91" s="1"/>
  <c r="U39" i="91"/>
  <c r="Q39" i="91"/>
  <c r="V39" i="91"/>
  <c r="U12" i="91"/>
  <c r="Q12" i="91"/>
  <c r="V12" i="91"/>
  <c r="U18" i="91"/>
  <c r="V18" i="91"/>
  <c r="Q18" i="91"/>
  <c r="U32" i="91"/>
  <c r="Q32" i="91"/>
  <c r="V32" i="91"/>
  <c r="Q16" i="91"/>
  <c r="U16" i="91" s="1"/>
  <c r="V16" i="91"/>
  <c r="U27" i="91"/>
  <c r="Q27" i="91"/>
  <c r="V27" i="91"/>
  <c r="Q42" i="91"/>
  <c r="U42" i="91"/>
  <c r="V42" i="91"/>
  <c r="Q14" i="91"/>
  <c r="U14" i="91"/>
  <c r="V14" i="91"/>
  <c r="M23" i="90"/>
  <c r="P23" i="90"/>
  <c r="K23" i="90"/>
  <c r="L23" i="90"/>
  <c r="N23" i="90"/>
  <c r="M33" i="90"/>
  <c r="P33" i="90"/>
  <c r="L33" i="90"/>
  <c r="N33" i="90"/>
  <c r="K33" i="90"/>
  <c r="M17" i="90"/>
  <c r="P17" i="90"/>
  <c r="L17" i="90"/>
  <c r="N17" i="90"/>
  <c r="K17" i="90"/>
  <c r="M31" i="90"/>
  <c r="P31" i="90"/>
  <c r="K31" i="90"/>
  <c r="L31" i="90"/>
  <c r="N31" i="90"/>
  <c r="H41" i="90"/>
  <c r="N41" i="91"/>
  <c r="P37" i="90"/>
  <c r="M37" i="90"/>
  <c r="L37" i="90"/>
  <c r="N37" i="90"/>
  <c r="K37" i="90"/>
  <c r="M41" i="90"/>
  <c r="L41" i="90"/>
  <c r="P41" i="90"/>
  <c r="N41" i="90"/>
  <c r="K41" i="90"/>
  <c r="V33" i="91"/>
  <c r="Q33" i="91"/>
  <c r="U33" i="91" s="1"/>
  <c r="N13" i="77"/>
  <c r="L13" i="77"/>
  <c r="M13" i="77"/>
  <c r="P13" i="77"/>
  <c r="Q13" i="77"/>
  <c r="O13" i="77"/>
  <c r="H41" i="77"/>
  <c r="H41" i="91"/>
  <c r="Q41" i="77"/>
  <c r="N41" i="77"/>
  <c r="L41" i="77"/>
  <c r="M41" i="77"/>
  <c r="O41" i="77"/>
  <c r="P41" i="77"/>
  <c r="N37" i="77"/>
  <c r="Q37" i="77"/>
  <c r="L37" i="77"/>
  <c r="M37" i="77"/>
  <c r="O37" i="77"/>
  <c r="P37" i="77"/>
  <c r="N29" i="77"/>
  <c r="Q29" i="77"/>
  <c r="L29" i="77"/>
  <c r="M29" i="77"/>
  <c r="P29" i="77"/>
  <c r="O29" i="77"/>
  <c r="N21" i="77"/>
  <c r="Q21" i="77"/>
  <c r="L21" i="77"/>
  <c r="M21" i="77"/>
  <c r="O21" i="77"/>
  <c r="P21" i="77"/>
  <c r="P38" i="90"/>
  <c r="M38" i="90"/>
  <c r="N38" i="90"/>
  <c r="K38" i="90"/>
  <c r="L38" i="90"/>
  <c r="M29" i="90"/>
  <c r="P29" i="90"/>
  <c r="L29" i="90"/>
  <c r="N29" i="90"/>
  <c r="K29" i="90"/>
  <c r="M13" i="90"/>
  <c r="L13" i="90"/>
  <c r="N13" i="90"/>
  <c r="P13" i="90"/>
  <c r="K13" i="90"/>
  <c r="M39" i="90"/>
  <c r="P39" i="90"/>
  <c r="K39" i="90"/>
  <c r="L39" i="90"/>
  <c r="N39" i="90"/>
  <c r="M12" i="90"/>
  <c r="P12" i="90"/>
  <c r="K12" i="90"/>
  <c r="L12" i="90"/>
  <c r="N12" i="90"/>
  <c r="P18" i="90"/>
  <c r="M18" i="90"/>
  <c r="N18" i="90"/>
  <c r="K18" i="90"/>
  <c r="L18" i="90"/>
  <c r="P32" i="90"/>
  <c r="M32" i="90"/>
  <c r="K32" i="90"/>
  <c r="L32" i="90"/>
  <c r="N32" i="90"/>
  <c r="P16" i="90"/>
  <c r="M16" i="90"/>
  <c r="K16" i="90"/>
  <c r="L16" i="90"/>
  <c r="N16" i="90"/>
  <c r="P27" i="90"/>
  <c r="M27" i="90"/>
  <c r="K27" i="90"/>
  <c r="L27" i="90"/>
  <c r="N27" i="90"/>
  <c r="P42" i="90"/>
  <c r="M42" i="90"/>
  <c r="N42" i="90"/>
  <c r="K42" i="90"/>
  <c r="L42" i="90"/>
  <c r="P14" i="90"/>
  <c r="M14" i="90"/>
  <c r="N14" i="90"/>
  <c r="K14" i="90"/>
  <c r="L14" i="90"/>
  <c r="V28" i="91"/>
  <c r="U28" i="91"/>
  <c r="Q28" i="91"/>
  <c r="Q26" i="91"/>
  <c r="U26" i="91"/>
  <c r="V26" i="91"/>
  <c r="V25" i="91"/>
  <c r="Q25" i="91"/>
  <c r="U25" i="91" s="1"/>
  <c r="Q20" i="91"/>
  <c r="U20" i="91"/>
  <c r="V20" i="91"/>
  <c r="Q34" i="91"/>
  <c r="U34" i="91"/>
  <c r="V34" i="91"/>
  <c r="G42" i="77"/>
  <c r="G42" i="91"/>
  <c r="Q25" i="77"/>
  <c r="N25" i="77"/>
  <c r="L25" i="77"/>
  <c r="M25" i="77"/>
  <c r="O25" i="77"/>
  <c r="P25" i="77"/>
  <c r="P30" i="90"/>
  <c r="M30" i="90"/>
  <c r="N30" i="90"/>
  <c r="K30" i="90"/>
  <c r="L30" i="90"/>
  <c r="M15" i="90"/>
  <c r="K15" i="90"/>
  <c r="L15" i="90"/>
  <c r="P15" i="90"/>
  <c r="N15" i="90"/>
  <c r="M24" i="90"/>
  <c r="K24" i="90"/>
  <c r="L24" i="90"/>
  <c r="P24" i="90"/>
  <c r="N24" i="90"/>
  <c r="M19" i="90"/>
  <c r="P19" i="90"/>
  <c r="K19" i="90"/>
  <c r="L19" i="90"/>
  <c r="N19" i="90"/>
  <c r="V17" i="91"/>
  <c r="Q17" i="91"/>
  <c r="U17" i="91" s="1"/>
  <c r="N40" i="77"/>
  <c r="P40" i="77"/>
  <c r="Q40" i="77"/>
  <c r="L40" i="77"/>
  <c r="M40" i="77"/>
  <c r="O40" i="77"/>
  <c r="Q38" i="77"/>
  <c r="N38" i="77"/>
  <c r="M38" i="77"/>
  <c r="P38" i="77"/>
  <c r="O38" i="77"/>
  <c r="L38" i="77"/>
  <c r="Q36" i="77"/>
  <c r="N36" i="77"/>
  <c r="P36" i="77"/>
  <c r="L36" i="77"/>
  <c r="M36" i="77"/>
  <c r="O36" i="77"/>
  <c r="N28" i="77"/>
  <c r="P28" i="77"/>
  <c r="L28" i="77"/>
  <c r="M28" i="77"/>
  <c r="Q28" i="77"/>
  <c r="O28" i="77"/>
  <c r="Q20" i="77"/>
  <c r="N20" i="77"/>
  <c r="P20" i="77"/>
  <c r="L20" i="77"/>
  <c r="M20" i="77"/>
  <c r="O20" i="77"/>
  <c r="N12" i="77"/>
  <c r="P12" i="77"/>
  <c r="Q12" i="77"/>
  <c r="L12" i="77"/>
  <c r="M12" i="77"/>
  <c r="O12" i="77"/>
  <c r="Q31" i="77"/>
  <c r="N31" i="77"/>
  <c r="O31" i="77"/>
  <c r="L31" i="77"/>
  <c r="M31" i="77"/>
  <c r="P31" i="77"/>
  <c r="N23" i="77"/>
  <c r="O23" i="77"/>
  <c r="Q23" i="77"/>
  <c r="P23" i="77"/>
  <c r="L23" i="77"/>
  <c r="M23" i="77"/>
  <c r="Q15" i="77"/>
  <c r="N15" i="77"/>
  <c r="O15" i="77"/>
  <c r="L15" i="77"/>
  <c r="M15" i="77"/>
  <c r="P15" i="77"/>
  <c r="Q34" i="77"/>
  <c r="N34" i="77"/>
  <c r="M34" i="77"/>
  <c r="O34" i="77"/>
  <c r="P34" i="77"/>
  <c r="L34" i="77"/>
  <c r="Q26" i="77"/>
  <c r="N26" i="77"/>
  <c r="M26" i="77"/>
  <c r="O26" i="77"/>
  <c r="L26" i="77"/>
  <c r="P26" i="77"/>
  <c r="Q18" i="77"/>
  <c r="N18" i="77"/>
  <c r="M18" i="77"/>
  <c r="O18" i="77"/>
  <c r="P18" i="77"/>
  <c r="L18" i="77"/>
  <c r="I41" i="77"/>
  <c r="I41" i="91"/>
  <c r="N43" i="77"/>
  <c r="Q43" i="77"/>
  <c r="O43" i="77"/>
  <c r="P43" i="77"/>
  <c r="L43" i="77"/>
  <c r="M43" i="77"/>
  <c r="N39" i="77"/>
  <c r="O39" i="77"/>
  <c r="P39" i="77"/>
  <c r="L39" i="77"/>
  <c r="Q39" i="77"/>
  <c r="M39" i="77"/>
  <c r="N33" i="77"/>
  <c r="L33" i="77"/>
  <c r="P33" i="77"/>
  <c r="Q33" i="77"/>
  <c r="M33" i="77"/>
  <c r="O33" i="77"/>
  <c r="Q40" i="91"/>
  <c r="U40" i="91"/>
  <c r="V40" i="91"/>
  <c r="V37" i="91"/>
  <c r="Q37" i="91"/>
  <c r="U37" i="91" s="1"/>
  <c r="V21" i="91"/>
  <c r="U21" i="91"/>
  <c r="Q21" i="91"/>
  <c r="Q30" i="91"/>
  <c r="U30" i="91"/>
  <c r="V30" i="91"/>
  <c r="V36" i="91"/>
  <c r="U36" i="91"/>
  <c r="Q36" i="91"/>
  <c r="Q15" i="91"/>
  <c r="V15" i="91"/>
  <c r="U15" i="91"/>
  <c r="V41" i="91"/>
  <c r="Q41" i="91"/>
  <c r="U41" i="91" s="1"/>
  <c r="Q24" i="91"/>
  <c r="U24" i="91"/>
  <c r="V24" i="91"/>
  <c r="Q35" i="91"/>
  <c r="U35" i="91"/>
  <c r="V35" i="91"/>
  <c r="V19" i="91"/>
  <c r="Q19" i="91"/>
  <c r="U19" i="91"/>
  <c r="U22" i="91"/>
  <c r="V22" i="91"/>
  <c r="Q22" i="91"/>
  <c r="M28" i="90"/>
  <c r="P28" i="90"/>
  <c r="K28" i="90"/>
  <c r="L28" i="90"/>
  <c r="N28" i="90"/>
  <c r="P26" i="90"/>
  <c r="M26" i="90"/>
  <c r="N26" i="90"/>
  <c r="K26" i="90"/>
  <c r="L26" i="90"/>
  <c r="M25" i="90"/>
  <c r="L25" i="90"/>
  <c r="N25" i="90"/>
  <c r="P25" i="90"/>
  <c r="K25" i="90"/>
  <c r="M20" i="90"/>
  <c r="K20" i="90"/>
  <c r="P20" i="90"/>
  <c r="L20" i="90"/>
  <c r="N20" i="90"/>
  <c r="P34" i="90"/>
  <c r="M34" i="90"/>
  <c r="N34" i="90"/>
  <c r="K34" i="90"/>
  <c r="L34" i="90"/>
  <c r="M42" i="52"/>
  <c r="U38" i="72"/>
  <c r="T40" i="91" s="1"/>
  <c r="U41" i="72"/>
  <c r="T43" i="91" s="1"/>
  <c r="T37" i="72"/>
  <c r="S39" i="91" s="1"/>
  <c r="S40" i="72"/>
  <c r="R42" i="91" s="1"/>
  <c r="M41" i="72"/>
  <c r="S41" i="72"/>
  <c r="R43" i="91" s="1"/>
  <c r="T40" i="72"/>
  <c r="S42" i="91" s="1"/>
  <c r="I39" i="72"/>
  <c r="S37" i="72"/>
  <c r="R39" i="91" s="1"/>
  <c r="M39" i="52"/>
  <c r="N39" i="85" s="1"/>
  <c r="I41" i="72"/>
  <c r="N40" i="72"/>
  <c r="T38" i="72"/>
  <c r="S40" i="91" s="1"/>
  <c r="I37" i="72"/>
  <c r="J39" i="91" s="1"/>
  <c r="T39" i="72"/>
  <c r="S41" i="91" s="1"/>
  <c r="T41" i="72"/>
  <c r="S43" i="91" s="1"/>
  <c r="F39" i="72"/>
  <c r="U37" i="72"/>
  <c r="T39" i="91" s="1"/>
  <c r="U39" i="72"/>
  <c r="T41" i="91" s="1"/>
  <c r="M37" i="72"/>
  <c r="J40" i="72"/>
  <c r="S38" i="72"/>
  <c r="R40" i="91" s="1"/>
  <c r="E37" i="72"/>
  <c r="F39" i="91" s="1"/>
  <c r="N39" i="72"/>
  <c r="E41" i="72"/>
  <c r="F43" i="91" s="1"/>
  <c r="E40" i="72"/>
  <c r="F42" i="91" s="1"/>
  <c r="U40" i="72"/>
  <c r="T42" i="91" s="1"/>
  <c r="H38" i="72"/>
  <c r="EF37" i="76"/>
  <c r="G37" i="72"/>
  <c r="CX36" i="76"/>
  <c r="K37" i="72"/>
  <c r="ID36" i="76"/>
  <c r="N41" i="72"/>
  <c r="MB40" i="76"/>
  <c r="N37" i="72"/>
  <c r="MB36" i="76"/>
  <c r="O37" i="72"/>
  <c r="NJ36" i="76"/>
  <c r="K38" i="72"/>
  <c r="ID37" i="76"/>
  <c r="M40" i="72"/>
  <c r="KT39" i="76"/>
  <c r="O40" i="72"/>
  <c r="NJ39" i="76"/>
  <c r="L38" i="72"/>
  <c r="JL37" i="76"/>
  <c r="F41" i="72"/>
  <c r="BP40" i="76"/>
  <c r="G40" i="72"/>
  <c r="CX39" i="76"/>
  <c r="E38" i="72"/>
  <c r="F40" i="91" s="1"/>
  <c r="AH37" i="76"/>
  <c r="F37" i="72"/>
  <c r="BP36" i="76"/>
  <c r="L41" i="72"/>
  <c r="JL40" i="76"/>
  <c r="O41" i="72"/>
  <c r="NJ40" i="76"/>
  <c r="H37" i="72"/>
  <c r="EF36" i="76"/>
  <c r="H40" i="72"/>
  <c r="EF39" i="76"/>
  <c r="I38" i="72"/>
  <c r="FN37" i="76"/>
  <c r="L40" i="72"/>
  <c r="JL39" i="76"/>
  <c r="M38" i="72"/>
  <c r="KT37" i="76"/>
  <c r="J37" i="72"/>
  <c r="GV36" i="76"/>
  <c r="N38" i="72"/>
  <c r="MB37" i="76"/>
  <c r="K40" i="72"/>
  <c r="ID39" i="76"/>
  <c r="H41" i="72"/>
  <c r="EF40" i="76"/>
  <c r="E39" i="72"/>
  <c r="F41" i="91" s="1"/>
  <c r="AH38" i="76"/>
  <c r="O38" i="72"/>
  <c r="NJ37" i="76"/>
  <c r="J39" i="72"/>
  <c r="GV38" i="76"/>
  <c r="J38" i="72"/>
  <c r="GV37" i="76"/>
  <c r="L37" i="72"/>
  <c r="JL36" i="76"/>
  <c r="G38" i="72"/>
  <c r="CX37" i="76"/>
  <c r="F38" i="72"/>
  <c r="G40" i="91" s="1"/>
  <c r="BP37" i="76"/>
  <c r="J41" i="72"/>
  <c r="GV40" i="76"/>
  <c r="L39" i="72"/>
  <c r="JL38" i="76"/>
  <c r="G41" i="72"/>
  <c r="CX40" i="76"/>
  <c r="K41" i="72"/>
  <c r="ID40" i="76"/>
  <c r="I40" i="72"/>
  <c r="FN39" i="76"/>
  <c r="L40" i="52"/>
  <c r="L40" i="56" s="1"/>
  <c r="L41" i="52"/>
  <c r="L41" i="56" s="1"/>
  <c r="AY40" i="28"/>
  <c r="K40" i="85" s="1"/>
  <c r="J40" i="85"/>
  <c r="AY42" i="28"/>
  <c r="K42" i="85" s="1"/>
  <c r="J42" i="85"/>
  <c r="N41" i="85"/>
  <c r="M41" i="56"/>
  <c r="AY38" i="28"/>
  <c r="K38" i="85" s="1"/>
  <c r="J38" i="85"/>
  <c r="AY43" i="28"/>
  <c r="K43" i="85" s="1"/>
  <c r="J43" i="85"/>
  <c r="AY41" i="28"/>
  <c r="K41" i="85" s="1"/>
  <c r="J41" i="85"/>
  <c r="N43" i="85"/>
  <c r="M43" i="56"/>
  <c r="M39" i="56"/>
  <c r="N42" i="85"/>
  <c r="M42" i="56"/>
  <c r="AY39" i="28"/>
  <c r="K39" i="85" s="1"/>
  <c r="J39" i="85"/>
  <c r="N40" i="85"/>
  <c r="M40" i="56"/>
  <c r="I43" i="90" l="1"/>
  <c r="O43" i="91"/>
  <c r="J42" i="77"/>
  <c r="J42" i="91"/>
  <c r="H43" i="77"/>
  <c r="H43" i="91"/>
  <c r="K43" i="77"/>
  <c r="K43" i="91"/>
  <c r="H40" i="77"/>
  <c r="H40" i="91"/>
  <c r="K40" i="77"/>
  <c r="K40" i="91"/>
  <c r="J40" i="90"/>
  <c r="P40" i="91"/>
  <c r="I43" i="77"/>
  <c r="I43" i="91"/>
  <c r="I40" i="90"/>
  <c r="O40" i="91"/>
  <c r="H40" i="90"/>
  <c r="N40" i="91"/>
  <c r="J40" i="77"/>
  <c r="J40" i="91"/>
  <c r="I39" i="77"/>
  <c r="I39" i="91"/>
  <c r="G43" i="90"/>
  <c r="M43" i="91"/>
  <c r="G43" i="77"/>
  <c r="G43" i="91"/>
  <c r="J42" i="90"/>
  <c r="P42" i="91"/>
  <c r="F40" i="90"/>
  <c r="L40" i="91"/>
  <c r="I39" i="90"/>
  <c r="O39" i="91"/>
  <c r="K42" i="77"/>
  <c r="K42" i="91"/>
  <c r="G41" i="77"/>
  <c r="G41" i="91"/>
  <c r="H43" i="90"/>
  <c r="N43" i="91"/>
  <c r="J39" i="77"/>
  <c r="F39" i="90"/>
  <c r="L39" i="91"/>
  <c r="I40" i="77"/>
  <c r="I40" i="91"/>
  <c r="I41" i="90"/>
  <c r="O41" i="91"/>
  <c r="H39" i="90"/>
  <c r="N39" i="91"/>
  <c r="I42" i="90"/>
  <c r="O42" i="91"/>
  <c r="J41" i="77"/>
  <c r="J41" i="91"/>
  <c r="H39" i="77"/>
  <c r="H39" i="91"/>
  <c r="F43" i="90"/>
  <c r="L43" i="91"/>
  <c r="G41" i="90"/>
  <c r="M41" i="91"/>
  <c r="G39" i="90"/>
  <c r="M39" i="91"/>
  <c r="K41" i="77"/>
  <c r="K41" i="91"/>
  <c r="F42" i="90"/>
  <c r="L42" i="91"/>
  <c r="K39" i="77"/>
  <c r="K39" i="91"/>
  <c r="G42" i="90"/>
  <c r="M42" i="91"/>
  <c r="I42" i="77"/>
  <c r="I42" i="91"/>
  <c r="J43" i="90"/>
  <c r="P43" i="91"/>
  <c r="G39" i="77"/>
  <c r="G39" i="91"/>
  <c r="H42" i="77"/>
  <c r="H42" i="91"/>
  <c r="G40" i="90"/>
  <c r="M40" i="91"/>
  <c r="H42" i="90"/>
  <c r="N42" i="91"/>
  <c r="J39" i="90"/>
  <c r="P39" i="91"/>
  <c r="J43" i="77"/>
  <c r="J43" i="91"/>
  <c r="Q37" i="72"/>
  <c r="F41" i="77"/>
  <c r="P39" i="72"/>
  <c r="R39" i="72"/>
  <c r="P37" i="72"/>
  <c r="F43" i="77"/>
  <c r="P41" i="72"/>
  <c r="R41" i="72"/>
  <c r="Q39" i="72"/>
  <c r="F39" i="77"/>
  <c r="R37" i="72"/>
  <c r="F40" i="77"/>
  <c r="R38" i="72"/>
  <c r="F42" i="77"/>
  <c r="P40" i="72"/>
  <c r="R40" i="72"/>
  <c r="Q41" i="72"/>
  <c r="P38" i="72"/>
  <c r="G40" i="77"/>
  <c r="Q40" i="72"/>
  <c r="Q38" i="72"/>
  <c r="G8" i="85"/>
  <c r="J8" i="85" s="1"/>
  <c r="E38" i="56"/>
  <c r="E39" i="56"/>
  <c r="E40" i="56"/>
  <c r="E41" i="56"/>
  <c r="E42" i="56"/>
  <c r="D38" i="56"/>
  <c r="D39" i="56"/>
  <c r="D40" i="56"/>
  <c r="D41" i="56"/>
  <c r="D42" i="56"/>
  <c r="E39" i="54"/>
  <c r="D39" i="54"/>
  <c r="E39" i="51"/>
  <c r="AD39" i="51" s="1"/>
  <c r="E40" i="51"/>
  <c r="AD40" i="51" s="1"/>
  <c r="E41" i="51"/>
  <c r="AD41" i="51" s="1"/>
  <c r="E42" i="51"/>
  <c r="AD42" i="51" s="1"/>
  <c r="E43" i="51"/>
  <c r="AD43" i="51" s="1"/>
  <c r="D39" i="52"/>
  <c r="D40" i="52"/>
  <c r="D41" i="52"/>
  <c r="D42" i="52"/>
  <c r="D39" i="51"/>
  <c r="D40" i="51"/>
  <c r="D41" i="51"/>
  <c r="D42" i="51"/>
  <c r="D43" i="51"/>
  <c r="D39" i="78"/>
  <c r="D40" i="78"/>
  <c r="D41" i="78"/>
  <c r="D42" i="78"/>
  <c r="D43" i="78"/>
  <c r="E38" i="28"/>
  <c r="E39" i="28"/>
  <c r="E40" i="28"/>
  <c r="E41" i="28"/>
  <c r="E42" i="28"/>
  <c r="D38" i="28"/>
  <c r="D39" i="28"/>
  <c r="D40" i="28"/>
  <c r="D41" i="28"/>
  <c r="D42" i="28"/>
  <c r="D36" i="72"/>
  <c r="B36" i="67"/>
  <c r="B36" i="64"/>
  <c r="B36" i="62"/>
  <c r="B36" i="61"/>
  <c r="Z42" i="51" l="1"/>
  <c r="Z42" i="54" s="1"/>
  <c r="M41" i="85" s="1"/>
  <c r="Y42" i="51"/>
  <c r="Y42" i="54" s="1"/>
  <c r="Y39" i="51"/>
  <c r="Y39" i="54" s="1"/>
  <c r="Z39" i="51"/>
  <c r="Z39" i="54" s="1"/>
  <c r="M38" i="85" s="1"/>
  <c r="Y41" i="51"/>
  <c r="Y41" i="54" s="1"/>
  <c r="Z41" i="51"/>
  <c r="Z41" i="54" s="1"/>
  <c r="M40" i="85" s="1"/>
  <c r="Y43" i="51"/>
  <c r="Y43" i="54" s="1"/>
  <c r="Z43" i="51"/>
  <c r="Z43" i="54" s="1"/>
  <c r="M42" i="85" s="1"/>
  <c r="Z40" i="51"/>
  <c r="Z40" i="54" s="1"/>
  <c r="M39" i="85" s="1"/>
  <c r="Y40" i="51"/>
  <c r="Y40" i="54" s="1"/>
  <c r="MN3" i="76"/>
  <c r="MS3" i="76"/>
  <c r="LF3" i="76"/>
  <c r="JX3" i="76"/>
  <c r="IP3" i="76"/>
  <c r="HH3" i="76"/>
  <c r="FZ3" i="76"/>
  <c r="ER3" i="76"/>
  <c r="DJ3" i="76"/>
  <c r="CB3" i="76"/>
  <c r="AT3" i="76"/>
  <c r="L3" i="76"/>
  <c r="F35" i="8" l="1"/>
  <c r="AL10" i="51" l="1"/>
  <c r="Y6" i="78"/>
  <c r="Y6" i="88" s="1"/>
  <c r="X6" i="78"/>
  <c r="X6" i="88" s="1"/>
  <c r="W6" i="78"/>
  <c r="W6" i="88" s="1"/>
  <c r="U6" i="78"/>
  <c r="U6" i="88" s="1"/>
  <c r="V6" i="78"/>
  <c r="V6" i="88" s="1"/>
  <c r="T6" i="78"/>
  <c r="T6" i="88" s="1"/>
  <c r="S6" i="78"/>
  <c r="S6" i="88" s="1"/>
  <c r="R6" i="78"/>
  <c r="R6" i="88" s="1"/>
  <c r="Q6" i="78"/>
  <c r="Q6" i="88" s="1"/>
  <c r="D38" i="78"/>
  <c r="D37" i="78"/>
  <c r="D36" i="78"/>
  <c r="D35" i="78"/>
  <c r="D34" i="78"/>
  <c r="D33" i="78"/>
  <c r="D32" i="78"/>
  <c r="D31" i="78"/>
  <c r="D30" i="78"/>
  <c r="D29" i="78"/>
  <c r="D28" i="78"/>
  <c r="D27" i="78"/>
  <c r="D26" i="78"/>
  <c r="D25" i="78"/>
  <c r="D24" i="78"/>
  <c r="D23" i="78"/>
  <c r="D22" i="78"/>
  <c r="D21" i="78"/>
  <c r="D20" i="78"/>
  <c r="D19" i="78"/>
  <c r="D18" i="78"/>
  <c r="D17" i="78"/>
  <c r="D16" i="78"/>
  <c r="D15" i="78"/>
  <c r="D14" i="78"/>
  <c r="D13" i="78"/>
  <c r="D12" i="78"/>
  <c r="D11" i="78"/>
  <c r="P6" i="78"/>
  <c r="P6" i="88" s="1"/>
  <c r="O6" i="78"/>
  <c r="O6" i="88" s="1"/>
  <c r="N6" i="78"/>
  <c r="N6" i="88" s="1"/>
  <c r="M6" i="78"/>
  <c r="M6" i="88" s="1"/>
  <c r="L6" i="78"/>
  <c r="L6" i="88" s="1"/>
  <c r="K6" i="78"/>
  <c r="K6" i="88" s="1"/>
  <c r="J6" i="78"/>
  <c r="J6" i="88" s="1"/>
  <c r="I6" i="78"/>
  <c r="I6" i="88" s="1"/>
  <c r="C8" i="72" l="1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C28" i="72"/>
  <c r="C29" i="72"/>
  <c r="C30" i="72"/>
  <c r="C31" i="72"/>
  <c r="C32" i="72"/>
  <c r="C33" i="72"/>
  <c r="C34" i="72"/>
  <c r="C35" i="72"/>
  <c r="C36" i="72"/>
  <c r="D10" i="77" l="1"/>
  <c r="D11" i="77"/>
  <c r="NB3" i="76"/>
  <c r="E46" i="76"/>
  <c r="AM46" i="76"/>
  <c r="AL6" i="76"/>
  <c r="AM6" i="76"/>
  <c r="AN6" i="76"/>
  <c r="AO6" i="76"/>
  <c r="AP6" i="76"/>
  <c r="AQ6" i="76"/>
  <c r="AR6" i="76"/>
  <c r="AS6" i="76"/>
  <c r="AT6" i="76"/>
  <c r="AU6" i="76"/>
  <c r="AV6" i="76"/>
  <c r="AW6" i="76"/>
  <c r="AX6" i="76"/>
  <c r="AY6" i="76"/>
  <c r="AZ6" i="76"/>
  <c r="BA6" i="76"/>
  <c r="BB6" i="76"/>
  <c r="BC6" i="76"/>
  <c r="BD6" i="76"/>
  <c r="BE6" i="76"/>
  <c r="BF6" i="76"/>
  <c r="BG6" i="76"/>
  <c r="BH6" i="76"/>
  <c r="BI6" i="76"/>
  <c r="BJ6" i="76"/>
  <c r="BK6" i="76"/>
  <c r="BL6" i="76"/>
  <c r="BM6" i="76"/>
  <c r="BN6" i="76"/>
  <c r="BO6" i="76"/>
  <c r="AK6" i="76"/>
  <c r="AL5" i="76"/>
  <c r="AM5" i="76"/>
  <c r="AN5" i="76"/>
  <c r="AO5" i="76"/>
  <c r="AP5" i="76"/>
  <c r="AQ5" i="76"/>
  <c r="AR5" i="76"/>
  <c r="AS5" i="76"/>
  <c r="AT5" i="76"/>
  <c r="AU5" i="76"/>
  <c r="AV5" i="76"/>
  <c r="AW5" i="76"/>
  <c r="AX5" i="76"/>
  <c r="AY5" i="76"/>
  <c r="AZ5" i="76"/>
  <c r="BA5" i="76"/>
  <c r="BB5" i="76"/>
  <c r="BC5" i="76"/>
  <c r="BD5" i="76"/>
  <c r="BE5" i="76"/>
  <c r="BF5" i="76"/>
  <c r="BG5" i="76"/>
  <c r="BH5" i="76"/>
  <c r="BI5" i="76"/>
  <c r="BJ5" i="76"/>
  <c r="BK5" i="76"/>
  <c r="BL5" i="76"/>
  <c r="BM5" i="76"/>
  <c r="BN5" i="76"/>
  <c r="BO5" i="76"/>
  <c r="AK5" i="76"/>
  <c r="BH3" i="76"/>
  <c r="AY3" i="76"/>
  <c r="BU46" i="76"/>
  <c r="BT6" i="76"/>
  <c r="BU6" i="76"/>
  <c r="BV6" i="76"/>
  <c r="BW6" i="76"/>
  <c r="BX6" i="76"/>
  <c r="BY6" i="76"/>
  <c r="BZ6" i="76"/>
  <c r="CA6" i="76"/>
  <c r="CB6" i="76"/>
  <c r="CC6" i="76"/>
  <c r="CD6" i="76"/>
  <c r="CE6" i="76"/>
  <c r="CF6" i="76"/>
  <c r="CG6" i="76"/>
  <c r="CH6" i="76"/>
  <c r="CI6" i="76"/>
  <c r="CJ6" i="76"/>
  <c r="CK6" i="76"/>
  <c r="CL6" i="76"/>
  <c r="CM6" i="76"/>
  <c r="CN6" i="76"/>
  <c r="CO6" i="76"/>
  <c r="CP6" i="76"/>
  <c r="CQ6" i="76"/>
  <c r="CR6" i="76"/>
  <c r="CS6" i="76"/>
  <c r="CT6" i="76"/>
  <c r="CU6" i="76"/>
  <c r="CV6" i="76"/>
  <c r="CW6" i="76"/>
  <c r="BS6" i="76"/>
  <c r="BT5" i="76"/>
  <c r="BU5" i="76"/>
  <c r="BV5" i="76"/>
  <c r="BW5" i="76"/>
  <c r="BX5" i="76"/>
  <c r="BY5" i="76"/>
  <c r="BZ5" i="76"/>
  <c r="CA5" i="76"/>
  <c r="CB5" i="76"/>
  <c r="CC5" i="76"/>
  <c r="CD5" i="76"/>
  <c r="CE5" i="76"/>
  <c r="CF5" i="76"/>
  <c r="CG5" i="76"/>
  <c r="CH5" i="76"/>
  <c r="CI5" i="76"/>
  <c r="CJ5" i="76"/>
  <c r="CK5" i="76"/>
  <c r="CL5" i="76"/>
  <c r="CM5" i="76"/>
  <c r="CN5" i="76"/>
  <c r="CO5" i="76"/>
  <c r="CP5" i="76"/>
  <c r="CQ5" i="76"/>
  <c r="CR5" i="76"/>
  <c r="CS5" i="76"/>
  <c r="CT5" i="76"/>
  <c r="CU5" i="76"/>
  <c r="CV5" i="76"/>
  <c r="CW5" i="76"/>
  <c r="BS5" i="76"/>
  <c r="CP3" i="76"/>
  <c r="CG3" i="76"/>
  <c r="DC46" i="76"/>
  <c r="DB6" i="76"/>
  <c r="DC6" i="76"/>
  <c r="DD6" i="76"/>
  <c r="DE6" i="76"/>
  <c r="DF6" i="76"/>
  <c r="DG6" i="76"/>
  <c r="DH6" i="76"/>
  <c r="DI6" i="76"/>
  <c r="DJ6" i="76"/>
  <c r="DK6" i="76"/>
  <c r="DL6" i="76"/>
  <c r="DM6" i="76"/>
  <c r="DN6" i="76"/>
  <c r="DO6" i="76"/>
  <c r="DP6" i="76"/>
  <c r="DQ6" i="76"/>
  <c r="DR6" i="76"/>
  <c r="DS6" i="76"/>
  <c r="DT6" i="76"/>
  <c r="DU6" i="76"/>
  <c r="DV6" i="76"/>
  <c r="DW6" i="76"/>
  <c r="DX6" i="76"/>
  <c r="DY6" i="76"/>
  <c r="DZ6" i="76"/>
  <c r="EA6" i="76"/>
  <c r="EB6" i="76"/>
  <c r="EC6" i="76"/>
  <c r="ED6" i="76"/>
  <c r="EE6" i="76"/>
  <c r="DA6" i="76"/>
  <c r="DB5" i="76"/>
  <c r="DC5" i="76"/>
  <c r="DD5" i="76"/>
  <c r="DE5" i="76"/>
  <c r="DF5" i="76"/>
  <c r="DG5" i="76"/>
  <c r="DH5" i="76"/>
  <c r="DI5" i="76"/>
  <c r="DJ5" i="76"/>
  <c r="DK5" i="76"/>
  <c r="DL5" i="76"/>
  <c r="DM5" i="76"/>
  <c r="DN5" i="76"/>
  <c r="DO5" i="76"/>
  <c r="DP5" i="76"/>
  <c r="DQ5" i="76"/>
  <c r="DR5" i="76"/>
  <c r="DS5" i="76"/>
  <c r="DT5" i="76"/>
  <c r="DU5" i="76"/>
  <c r="DV5" i="76"/>
  <c r="DW5" i="76"/>
  <c r="DX5" i="76"/>
  <c r="DY5" i="76"/>
  <c r="DZ5" i="76"/>
  <c r="EA5" i="76"/>
  <c r="EB5" i="76"/>
  <c r="EC5" i="76"/>
  <c r="ED5" i="76"/>
  <c r="EE5" i="76"/>
  <c r="DA5" i="76"/>
  <c r="DX3" i="76"/>
  <c r="DO3" i="76"/>
  <c r="EK46" i="76"/>
  <c r="EJ6" i="76"/>
  <c r="EK6" i="76"/>
  <c r="EL6" i="76"/>
  <c r="EM6" i="76"/>
  <c r="EN6" i="76"/>
  <c r="EO6" i="76"/>
  <c r="EP6" i="76"/>
  <c r="EQ6" i="76"/>
  <c r="ER6" i="76"/>
  <c r="ES6" i="76"/>
  <c r="ET6" i="76"/>
  <c r="EU6" i="76"/>
  <c r="EV6" i="76"/>
  <c r="EW6" i="76"/>
  <c r="EX6" i="76"/>
  <c r="EY6" i="76"/>
  <c r="EZ6" i="76"/>
  <c r="FA6" i="76"/>
  <c r="FB6" i="76"/>
  <c r="FC6" i="76"/>
  <c r="FD6" i="76"/>
  <c r="FE6" i="76"/>
  <c r="FF6" i="76"/>
  <c r="FG6" i="76"/>
  <c r="FH6" i="76"/>
  <c r="FI6" i="76"/>
  <c r="FJ6" i="76"/>
  <c r="FK6" i="76"/>
  <c r="FL6" i="76"/>
  <c r="FM6" i="76"/>
  <c r="EI6" i="76"/>
  <c r="FF3" i="76"/>
  <c r="EW3" i="76"/>
  <c r="FS46" i="76"/>
  <c r="FR6" i="76"/>
  <c r="FS6" i="76"/>
  <c r="FT6" i="76"/>
  <c r="FU6" i="76"/>
  <c r="FV6" i="76"/>
  <c r="FW6" i="76"/>
  <c r="FX6" i="76"/>
  <c r="FY6" i="76"/>
  <c r="FZ6" i="76"/>
  <c r="GA6" i="76"/>
  <c r="GB6" i="76"/>
  <c r="GC6" i="76"/>
  <c r="GD6" i="76"/>
  <c r="GE6" i="76"/>
  <c r="GF6" i="76"/>
  <c r="GG6" i="76"/>
  <c r="GH6" i="76"/>
  <c r="GI6" i="76"/>
  <c r="GJ6" i="76"/>
  <c r="GK6" i="76"/>
  <c r="GL6" i="76"/>
  <c r="GM6" i="76"/>
  <c r="GN6" i="76"/>
  <c r="GO6" i="76"/>
  <c r="GP6" i="76"/>
  <c r="GQ6" i="76"/>
  <c r="GR6" i="76"/>
  <c r="GS6" i="76"/>
  <c r="GT6" i="76"/>
  <c r="GU6" i="76"/>
  <c r="FQ6" i="76"/>
  <c r="FR5" i="76"/>
  <c r="FS5" i="76"/>
  <c r="FT5" i="76"/>
  <c r="FU5" i="76"/>
  <c r="FV5" i="76"/>
  <c r="FW5" i="76"/>
  <c r="FX5" i="76"/>
  <c r="FY5" i="76"/>
  <c r="FZ5" i="76"/>
  <c r="GA5" i="76"/>
  <c r="GB5" i="76"/>
  <c r="GC5" i="76"/>
  <c r="GD5" i="76"/>
  <c r="GE5" i="76"/>
  <c r="GF5" i="76"/>
  <c r="GG5" i="76"/>
  <c r="GH5" i="76"/>
  <c r="GI5" i="76"/>
  <c r="GJ5" i="76"/>
  <c r="GK5" i="76"/>
  <c r="GL5" i="76"/>
  <c r="GM5" i="76"/>
  <c r="GN5" i="76"/>
  <c r="GO5" i="76"/>
  <c r="GP5" i="76"/>
  <c r="GQ5" i="76"/>
  <c r="GR5" i="76"/>
  <c r="GS5" i="76"/>
  <c r="GT5" i="76"/>
  <c r="GU5" i="76"/>
  <c r="FQ5" i="76"/>
  <c r="GN3" i="76"/>
  <c r="GE3" i="76"/>
  <c r="IH6" i="76"/>
  <c r="II6" i="76"/>
  <c r="IJ6" i="76"/>
  <c r="IK6" i="76"/>
  <c r="IL6" i="76"/>
  <c r="IM6" i="76"/>
  <c r="IN6" i="76"/>
  <c r="IO6" i="76"/>
  <c r="IP6" i="76"/>
  <c r="IQ6" i="76"/>
  <c r="IR6" i="76"/>
  <c r="IS6" i="76"/>
  <c r="IT6" i="76"/>
  <c r="IU6" i="76"/>
  <c r="IV6" i="76"/>
  <c r="IW6" i="76"/>
  <c r="IX6" i="76"/>
  <c r="IY6" i="76"/>
  <c r="IZ6" i="76"/>
  <c r="JA6" i="76"/>
  <c r="JB6" i="76"/>
  <c r="JC6" i="76"/>
  <c r="JD6" i="76"/>
  <c r="JE6" i="76"/>
  <c r="JF6" i="76"/>
  <c r="JG6" i="76"/>
  <c r="JH6" i="76"/>
  <c r="JI6" i="76"/>
  <c r="JJ6" i="76"/>
  <c r="JK6" i="76"/>
  <c r="IG6" i="76"/>
  <c r="IH5" i="76"/>
  <c r="II5" i="76"/>
  <c r="IJ5" i="76"/>
  <c r="IK5" i="76"/>
  <c r="IL5" i="76"/>
  <c r="IM5" i="76"/>
  <c r="IN5" i="76"/>
  <c r="IO5" i="76"/>
  <c r="IP5" i="76"/>
  <c r="IQ5" i="76"/>
  <c r="IR5" i="76"/>
  <c r="IS5" i="76"/>
  <c r="IT5" i="76"/>
  <c r="IU5" i="76"/>
  <c r="IV5" i="76"/>
  <c r="IW5" i="76"/>
  <c r="IX5" i="76"/>
  <c r="IY5" i="76"/>
  <c r="IZ5" i="76"/>
  <c r="JA5" i="76"/>
  <c r="JB5" i="76"/>
  <c r="JC5" i="76"/>
  <c r="JD5" i="76"/>
  <c r="JE5" i="76"/>
  <c r="JF5" i="76"/>
  <c r="JG5" i="76"/>
  <c r="JH5" i="76"/>
  <c r="JI5" i="76"/>
  <c r="JJ5" i="76"/>
  <c r="JK5" i="76"/>
  <c r="IG5" i="76"/>
  <c r="HA46" i="76"/>
  <c r="GY6" i="76"/>
  <c r="GZ6" i="76"/>
  <c r="HA6" i="76"/>
  <c r="HB6" i="76"/>
  <c r="HC6" i="76"/>
  <c r="HD6" i="76"/>
  <c r="HE6" i="76"/>
  <c r="HF6" i="76"/>
  <c r="HG6" i="76"/>
  <c r="HH6" i="76"/>
  <c r="HI6" i="76"/>
  <c r="HJ6" i="76"/>
  <c r="HK6" i="76"/>
  <c r="HL6" i="76"/>
  <c r="HM6" i="76"/>
  <c r="HN6" i="76"/>
  <c r="HO6" i="76"/>
  <c r="HP6" i="76"/>
  <c r="HQ6" i="76"/>
  <c r="HR6" i="76"/>
  <c r="HS6" i="76"/>
  <c r="HT6" i="76"/>
  <c r="HU6" i="76"/>
  <c r="HV6" i="76"/>
  <c r="HW6" i="76"/>
  <c r="HX6" i="76"/>
  <c r="HY6" i="76"/>
  <c r="HZ6" i="76"/>
  <c r="IA6" i="76"/>
  <c r="IB6" i="76"/>
  <c r="IC6" i="76"/>
  <c r="GZ5" i="76"/>
  <c r="HA5" i="76"/>
  <c r="HB5" i="76"/>
  <c r="HC5" i="76"/>
  <c r="HD5" i="76"/>
  <c r="HE5" i="76"/>
  <c r="HF5" i="76"/>
  <c r="HG5" i="76"/>
  <c r="HH5" i="76"/>
  <c r="HI5" i="76"/>
  <c r="HJ5" i="76"/>
  <c r="HK5" i="76"/>
  <c r="HL5" i="76"/>
  <c r="HM5" i="76"/>
  <c r="HN5" i="76"/>
  <c r="HO5" i="76"/>
  <c r="HP5" i="76"/>
  <c r="HQ5" i="76"/>
  <c r="HR5" i="76"/>
  <c r="HS5" i="76"/>
  <c r="HT5" i="76"/>
  <c r="HU5" i="76"/>
  <c r="HV5" i="76"/>
  <c r="HW5" i="76"/>
  <c r="HX5" i="76"/>
  <c r="HY5" i="76"/>
  <c r="HZ5" i="76"/>
  <c r="IA5" i="76"/>
  <c r="IB5" i="76"/>
  <c r="IC5" i="76"/>
  <c r="GY5" i="76"/>
  <c r="HV3" i="76"/>
  <c r="HM3" i="76"/>
  <c r="II46" i="76"/>
  <c r="JD3" i="76"/>
  <c r="IU3" i="76"/>
  <c r="JQ46" i="76"/>
  <c r="JP6" i="76" l="1"/>
  <c r="JQ6" i="76"/>
  <c r="JR6" i="76"/>
  <c r="JS6" i="76"/>
  <c r="JT6" i="76"/>
  <c r="JU6" i="76"/>
  <c r="JV6" i="76"/>
  <c r="JW6" i="76"/>
  <c r="JX6" i="76"/>
  <c r="JY6" i="76"/>
  <c r="JZ6" i="76"/>
  <c r="KA6" i="76"/>
  <c r="KB6" i="76"/>
  <c r="KC6" i="76"/>
  <c r="KD6" i="76"/>
  <c r="KE6" i="76"/>
  <c r="KF6" i="76"/>
  <c r="KG6" i="76"/>
  <c r="KH6" i="76"/>
  <c r="KI6" i="76"/>
  <c r="KJ6" i="76"/>
  <c r="KK6" i="76"/>
  <c r="KL6" i="76"/>
  <c r="KM6" i="76"/>
  <c r="KN6" i="76"/>
  <c r="KO6" i="76"/>
  <c r="KP6" i="76"/>
  <c r="KQ6" i="76"/>
  <c r="KR6" i="76"/>
  <c r="KS6" i="76"/>
  <c r="JO6" i="76"/>
  <c r="JP5" i="76"/>
  <c r="JQ5" i="76"/>
  <c r="JR5" i="76"/>
  <c r="JS5" i="76"/>
  <c r="JT5" i="76"/>
  <c r="JU5" i="76"/>
  <c r="JV5" i="76"/>
  <c r="JW5" i="76"/>
  <c r="JX5" i="76"/>
  <c r="JY5" i="76"/>
  <c r="JZ5" i="76"/>
  <c r="KA5" i="76"/>
  <c r="KB5" i="76"/>
  <c r="KC5" i="76"/>
  <c r="KD5" i="76"/>
  <c r="KE5" i="76"/>
  <c r="KF5" i="76"/>
  <c r="KG5" i="76"/>
  <c r="KH5" i="76"/>
  <c r="KI5" i="76"/>
  <c r="KJ5" i="76"/>
  <c r="KK5" i="76"/>
  <c r="KL5" i="76"/>
  <c r="KM5" i="76"/>
  <c r="KN5" i="76"/>
  <c r="KO5" i="76"/>
  <c r="KP5" i="76"/>
  <c r="KQ5" i="76"/>
  <c r="KR5" i="76"/>
  <c r="KS5" i="76"/>
  <c r="JO5" i="76"/>
  <c r="KL3" i="76"/>
  <c r="KC3" i="76"/>
  <c r="KY46" i="76"/>
  <c r="KX6" i="76"/>
  <c r="KY6" i="76"/>
  <c r="KZ6" i="76"/>
  <c r="LA6" i="76"/>
  <c r="LB6" i="76"/>
  <c r="LC6" i="76"/>
  <c r="LD6" i="76"/>
  <c r="LE6" i="76"/>
  <c r="LF6" i="76"/>
  <c r="LG6" i="76"/>
  <c r="LH6" i="76"/>
  <c r="LI6" i="76"/>
  <c r="LJ6" i="76"/>
  <c r="LK6" i="76"/>
  <c r="LL6" i="76"/>
  <c r="LM6" i="76"/>
  <c r="LN6" i="76"/>
  <c r="LO6" i="76"/>
  <c r="LP6" i="76"/>
  <c r="LQ6" i="76"/>
  <c r="LR6" i="76"/>
  <c r="LS6" i="76"/>
  <c r="LT6" i="76"/>
  <c r="LU6" i="76"/>
  <c r="LV6" i="76"/>
  <c r="LW6" i="76"/>
  <c r="LX6" i="76"/>
  <c r="LY6" i="76"/>
  <c r="LZ6" i="76"/>
  <c r="MA6" i="76"/>
  <c r="KW6" i="76"/>
  <c r="KX5" i="76"/>
  <c r="KY5" i="76"/>
  <c r="KZ5" i="76"/>
  <c r="LA5" i="76"/>
  <c r="LB5" i="76"/>
  <c r="LC5" i="76"/>
  <c r="LD5" i="76"/>
  <c r="LE5" i="76"/>
  <c r="LF5" i="76"/>
  <c r="LG5" i="76"/>
  <c r="LH5" i="76"/>
  <c r="LI5" i="76"/>
  <c r="LJ5" i="76"/>
  <c r="LK5" i="76"/>
  <c r="LL5" i="76"/>
  <c r="LM5" i="76"/>
  <c r="LN5" i="76"/>
  <c r="LO5" i="76"/>
  <c r="LP5" i="76"/>
  <c r="LQ5" i="76"/>
  <c r="LR5" i="76"/>
  <c r="LS5" i="76"/>
  <c r="LT5" i="76"/>
  <c r="LU5" i="76"/>
  <c r="LV5" i="76"/>
  <c r="LW5" i="76"/>
  <c r="LX5" i="76"/>
  <c r="LY5" i="76"/>
  <c r="LZ5" i="76"/>
  <c r="MA5" i="76"/>
  <c r="KW5" i="76"/>
  <c r="LT3" i="76"/>
  <c r="LK3" i="76"/>
  <c r="MG46" i="76"/>
  <c r="MF6" i="76"/>
  <c r="MG6" i="76"/>
  <c r="MH6" i="76"/>
  <c r="MI6" i="76"/>
  <c r="MJ6" i="76"/>
  <c r="MK6" i="76"/>
  <c r="ML6" i="76"/>
  <c r="MM6" i="76"/>
  <c r="MN6" i="76"/>
  <c r="MO6" i="76"/>
  <c r="MP6" i="76"/>
  <c r="MQ6" i="76"/>
  <c r="MR6" i="76"/>
  <c r="MS6" i="76"/>
  <c r="MT6" i="76"/>
  <c r="MU6" i="76"/>
  <c r="MV6" i="76"/>
  <c r="MW6" i="76"/>
  <c r="MX6" i="76"/>
  <c r="MY6" i="76"/>
  <c r="MZ6" i="76"/>
  <c r="NA6" i="76"/>
  <c r="NB6" i="76"/>
  <c r="NC6" i="76"/>
  <c r="ND6" i="76"/>
  <c r="NE6" i="76"/>
  <c r="NF6" i="76"/>
  <c r="NG6" i="76"/>
  <c r="NH6" i="76"/>
  <c r="NI6" i="76"/>
  <c r="ME6" i="76"/>
  <c r="MF5" i="76"/>
  <c r="MG5" i="76"/>
  <c r="MH5" i="76"/>
  <c r="MI5" i="76"/>
  <c r="MJ5" i="76"/>
  <c r="MK5" i="76"/>
  <c r="ML5" i="76"/>
  <c r="MM5" i="76"/>
  <c r="MN5" i="76"/>
  <c r="MO5" i="76"/>
  <c r="MP5" i="76"/>
  <c r="MQ5" i="76"/>
  <c r="MR5" i="76"/>
  <c r="MS5" i="76"/>
  <c r="MT5" i="76"/>
  <c r="MU5" i="76"/>
  <c r="MV5" i="76"/>
  <c r="MW5" i="76"/>
  <c r="MX5" i="76"/>
  <c r="MY5" i="76"/>
  <c r="MZ5" i="76"/>
  <c r="NA5" i="76"/>
  <c r="NB5" i="76"/>
  <c r="NC5" i="76"/>
  <c r="ND5" i="76"/>
  <c r="NE5" i="76"/>
  <c r="NF5" i="76"/>
  <c r="NG5" i="76"/>
  <c r="NH5" i="76"/>
  <c r="NI5" i="76"/>
  <c r="ME5" i="76"/>
  <c r="C6" i="76"/>
  <c r="D6" i="76"/>
  <c r="E6" i="76"/>
  <c r="F6" i="76"/>
  <c r="G6" i="76"/>
  <c r="H6" i="76"/>
  <c r="I6" i="76"/>
  <c r="J6" i="76"/>
  <c r="K6" i="76"/>
  <c r="L6" i="76"/>
  <c r="M6" i="76"/>
  <c r="N6" i="76"/>
  <c r="O6" i="76"/>
  <c r="P6" i="76"/>
  <c r="Q6" i="76"/>
  <c r="R6" i="76"/>
  <c r="S6" i="76"/>
  <c r="T6" i="76"/>
  <c r="U6" i="76"/>
  <c r="V6" i="76"/>
  <c r="W6" i="76"/>
  <c r="X6" i="76"/>
  <c r="Y6" i="76"/>
  <c r="Z6" i="76"/>
  <c r="AA6" i="76"/>
  <c r="AB6" i="76"/>
  <c r="AC6" i="76"/>
  <c r="AD6" i="76"/>
  <c r="AE6" i="76"/>
  <c r="AF6" i="76"/>
  <c r="AG6" i="76"/>
  <c r="D5" i="76"/>
  <c r="E5" i="76"/>
  <c r="F5" i="76"/>
  <c r="G5" i="76"/>
  <c r="H5" i="76"/>
  <c r="I5" i="76"/>
  <c r="J5" i="76"/>
  <c r="K5" i="76"/>
  <c r="L5" i="76"/>
  <c r="M5" i="76"/>
  <c r="N5" i="76"/>
  <c r="O5" i="76"/>
  <c r="P5" i="76"/>
  <c r="Q5" i="76"/>
  <c r="R5" i="76"/>
  <c r="S5" i="76"/>
  <c r="T5" i="76"/>
  <c r="U5" i="76"/>
  <c r="V5" i="76"/>
  <c r="W5" i="76"/>
  <c r="X5" i="76"/>
  <c r="Y5" i="76"/>
  <c r="Z5" i="76"/>
  <c r="AA5" i="76"/>
  <c r="AB5" i="76"/>
  <c r="AC5" i="76"/>
  <c r="AD5" i="76"/>
  <c r="AE5" i="76"/>
  <c r="AF5" i="76"/>
  <c r="AG5" i="76"/>
  <c r="C5" i="76"/>
  <c r="Z3" i="76"/>
  <c r="Q3" i="76"/>
  <c r="B8" i="63" l="1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8" i="65"/>
  <c r="B9" i="65"/>
  <c r="B10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B31" i="65"/>
  <c r="B32" i="65"/>
  <c r="B33" i="65"/>
  <c r="B34" i="65"/>
  <c r="B35" i="65"/>
  <c r="B36" i="65"/>
  <c r="B8" i="66"/>
  <c r="B9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8" i="67"/>
  <c r="B9" i="67"/>
  <c r="B10" i="67"/>
  <c r="B11" i="67"/>
  <c r="B12" i="67"/>
  <c r="B13" i="67"/>
  <c r="B14" i="67"/>
  <c r="B15" i="67"/>
  <c r="B16" i="67"/>
  <c r="B17" i="67"/>
  <c r="B18" i="67"/>
  <c r="B19" i="67"/>
  <c r="B20" i="67"/>
  <c r="B21" i="67"/>
  <c r="B22" i="67"/>
  <c r="B23" i="67"/>
  <c r="B24" i="67"/>
  <c r="B25" i="67"/>
  <c r="B26" i="67"/>
  <c r="B27" i="67"/>
  <c r="B28" i="67"/>
  <c r="B29" i="67"/>
  <c r="B30" i="67"/>
  <c r="B31" i="67"/>
  <c r="B32" i="67"/>
  <c r="B33" i="67"/>
  <c r="B34" i="67"/>
  <c r="B35" i="67"/>
  <c r="B8" i="68"/>
  <c r="B9" i="68"/>
  <c r="B10" i="68"/>
  <c r="B11" i="68"/>
  <c r="B12" i="68"/>
  <c r="B13" i="68"/>
  <c r="B14" i="68"/>
  <c r="B15" i="68"/>
  <c r="B16" i="68"/>
  <c r="B17" i="68"/>
  <c r="B18" i="68"/>
  <c r="B19" i="68"/>
  <c r="B20" i="68"/>
  <c r="B21" i="68"/>
  <c r="B22" i="68"/>
  <c r="B23" i="68"/>
  <c r="B24" i="68"/>
  <c r="B25" i="68"/>
  <c r="B26" i="68"/>
  <c r="B27" i="68"/>
  <c r="B28" i="68"/>
  <c r="B29" i="68"/>
  <c r="B30" i="68"/>
  <c r="B31" i="68"/>
  <c r="B32" i="68"/>
  <c r="B33" i="68"/>
  <c r="B34" i="68"/>
  <c r="B35" i="68"/>
  <c r="B36" i="68"/>
  <c r="B8" i="69"/>
  <c r="B9" i="69"/>
  <c r="B10" i="69"/>
  <c r="B11" i="69"/>
  <c r="B12" i="69"/>
  <c r="B13" i="69"/>
  <c r="B14" i="69"/>
  <c r="B15" i="69"/>
  <c r="B16" i="69"/>
  <c r="B17" i="69"/>
  <c r="B18" i="69"/>
  <c r="B19" i="69"/>
  <c r="B20" i="69"/>
  <c r="B21" i="69"/>
  <c r="B22" i="69"/>
  <c r="B23" i="69"/>
  <c r="B24" i="69"/>
  <c r="B25" i="69"/>
  <c r="B26" i="69"/>
  <c r="B27" i="69"/>
  <c r="B28" i="69"/>
  <c r="B29" i="69"/>
  <c r="B30" i="69"/>
  <c r="B31" i="69"/>
  <c r="B32" i="69"/>
  <c r="B33" i="69"/>
  <c r="B34" i="69"/>
  <c r="B35" i="69"/>
  <c r="B36" i="69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8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8" i="62"/>
  <c r="B9" i="62"/>
  <c r="B10" i="62"/>
  <c r="B11" i="62"/>
  <c r="B12" i="62"/>
  <c r="B13" i="62"/>
  <c r="B14" i="62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G1" i="72" l="1"/>
  <c r="H1" i="72"/>
  <c r="I1" i="72"/>
  <c r="J1" i="72"/>
  <c r="K1" i="72"/>
  <c r="L1" i="72"/>
  <c r="M1" i="72"/>
  <c r="N1" i="72"/>
  <c r="O1" i="72"/>
  <c r="P1" i="72"/>
  <c r="Q1" i="72"/>
  <c r="R1" i="72"/>
  <c r="S1" i="72"/>
  <c r="T1" i="72"/>
  <c r="E2" i="72"/>
  <c r="F2" i="72"/>
  <c r="G2" i="72"/>
  <c r="H2" i="72"/>
  <c r="I2" i="72"/>
  <c r="J2" i="72"/>
  <c r="K2" i="72"/>
  <c r="L2" i="72"/>
  <c r="M2" i="72"/>
  <c r="N2" i="72"/>
  <c r="O2" i="72"/>
  <c r="F5" i="71"/>
  <c r="G5" i="71"/>
  <c r="H5" i="71"/>
  <c r="I5" i="71" s="1"/>
  <c r="J5" i="71" s="1"/>
  <c r="K5" i="71" s="1"/>
  <c r="L5" i="71"/>
  <c r="M5" i="71" s="1"/>
  <c r="N5" i="71" s="1"/>
  <c r="O5" i="71" s="1"/>
  <c r="P5" i="71" s="1"/>
  <c r="Q5" i="71" s="1"/>
  <c r="R5" i="71" s="1"/>
  <c r="S5" i="71" s="1"/>
  <c r="T5" i="71" s="1"/>
  <c r="U5" i="71" s="1"/>
  <c r="V5" i="71" s="1"/>
  <c r="W5" i="71" s="1"/>
  <c r="X5" i="71" s="1"/>
  <c r="Y5" i="71" s="1"/>
  <c r="Z5" i="71" s="1"/>
  <c r="AA5" i="71" s="1"/>
  <c r="AB5" i="71"/>
  <c r="AC5" i="71" s="1"/>
  <c r="AD5" i="71" s="1"/>
  <c r="AE5" i="71" s="1"/>
  <c r="AF5" i="71" s="1"/>
  <c r="AG5" i="71" s="1"/>
  <c r="AH5" i="71" s="1"/>
  <c r="AI5" i="71" s="1"/>
  <c r="AK5" i="71"/>
  <c r="AJ6" i="71"/>
  <c r="O6" i="72" s="1"/>
  <c r="J8" i="90" s="1"/>
  <c r="F5" i="70"/>
  <c r="G5" i="70"/>
  <c r="I5" i="70"/>
  <c r="J5" i="70" s="1"/>
  <c r="K5" i="70" s="1"/>
  <c r="L5" i="70"/>
  <c r="M5" i="70" s="1"/>
  <c r="N5" i="70" s="1"/>
  <c r="O5" i="70" s="1"/>
  <c r="P5" i="70" s="1"/>
  <c r="Q5" i="70" s="1"/>
  <c r="R5" i="70" s="1"/>
  <c r="S5" i="70" s="1"/>
  <c r="T5" i="70"/>
  <c r="U5" i="70" s="1"/>
  <c r="V5" i="70" s="1"/>
  <c r="W5" i="70" s="1"/>
  <c r="X5" i="70" s="1"/>
  <c r="Y5" i="70" s="1"/>
  <c r="Z5" i="70" s="1"/>
  <c r="AA5" i="70" s="1"/>
  <c r="AB5" i="70" s="1"/>
  <c r="AC5" i="70" s="1"/>
  <c r="AD5" i="70" s="1"/>
  <c r="AE5" i="70" s="1"/>
  <c r="AF5" i="70" s="1"/>
  <c r="AG5" i="70" s="1"/>
  <c r="AH5" i="70" s="1"/>
  <c r="AI5" i="70" s="1"/>
  <c r="AK5" i="70"/>
  <c r="AJ6" i="70"/>
  <c r="N6" i="72" s="1"/>
  <c r="F5" i="69"/>
  <c r="G5" i="69"/>
  <c r="H5" i="69" s="1"/>
  <c r="I5" i="69" s="1"/>
  <c r="J5" i="69" s="1"/>
  <c r="K5" i="69" s="1"/>
  <c r="L5" i="69" s="1"/>
  <c r="M5" i="69" s="1"/>
  <c r="N5" i="69" s="1"/>
  <c r="O5" i="69" s="1"/>
  <c r="P5" i="69" s="1"/>
  <c r="Q5" i="69" s="1"/>
  <c r="R5" i="69" s="1"/>
  <c r="S5" i="69" s="1"/>
  <c r="T5" i="69" s="1"/>
  <c r="U5" i="69" s="1"/>
  <c r="V5" i="69" s="1"/>
  <c r="W5" i="69" s="1"/>
  <c r="X5" i="69" s="1"/>
  <c r="Y5" i="69" s="1"/>
  <c r="Z5" i="69"/>
  <c r="AA5" i="69" s="1"/>
  <c r="AB5" i="69" s="1"/>
  <c r="AC5" i="69" s="1"/>
  <c r="AD5" i="69" s="1"/>
  <c r="AE5" i="69" s="1"/>
  <c r="AF5" i="69" s="1"/>
  <c r="AG5" i="69" s="1"/>
  <c r="AH5" i="69" s="1"/>
  <c r="AI5" i="69" s="1"/>
  <c r="AK5" i="69"/>
  <c r="AJ6" i="69"/>
  <c r="M6" i="72" s="1"/>
  <c r="F5" i="68"/>
  <c r="G5" i="68" s="1"/>
  <c r="H5" i="68" s="1"/>
  <c r="I5" i="68" s="1"/>
  <c r="J5" i="68" s="1"/>
  <c r="K5" i="68" s="1"/>
  <c r="L5" i="68" s="1"/>
  <c r="M5" i="68" s="1"/>
  <c r="N5" i="68"/>
  <c r="O5" i="68" s="1"/>
  <c r="P5" i="68" s="1"/>
  <c r="Q5" i="68" s="1"/>
  <c r="R5" i="68" s="1"/>
  <c r="S5" i="68" s="1"/>
  <c r="T5" i="68" s="1"/>
  <c r="U5" i="68" s="1"/>
  <c r="V5" i="68" s="1"/>
  <c r="W5" i="68" s="1"/>
  <c r="X5" i="68" s="1"/>
  <c r="Y5" i="68" s="1"/>
  <c r="Z5" i="68" s="1"/>
  <c r="AA5" i="68" s="1"/>
  <c r="AB5" i="68" s="1"/>
  <c r="AC5" i="68" s="1"/>
  <c r="AD5" i="68" s="1"/>
  <c r="AE5" i="68" s="1"/>
  <c r="AF5" i="68" s="1"/>
  <c r="AG5" i="68" s="1"/>
  <c r="AH5" i="68" s="1"/>
  <c r="AI5" i="68" s="1"/>
  <c r="AK5" i="68"/>
  <c r="AJ6" i="68"/>
  <c r="L6" i="72" s="1"/>
  <c r="F5" i="67"/>
  <c r="G5" i="67" s="1"/>
  <c r="H5" i="67"/>
  <c r="I5" i="67" s="1"/>
  <c r="J5" i="67" s="1"/>
  <c r="K5" i="67" s="1"/>
  <c r="L5" i="67" s="1"/>
  <c r="M5" i="67" s="1"/>
  <c r="N5" i="67" s="1"/>
  <c r="O5" i="67"/>
  <c r="P5" i="67" s="1"/>
  <c r="Q5" i="67" s="1"/>
  <c r="R5" i="67" s="1"/>
  <c r="S5" i="67" s="1"/>
  <c r="T5" i="67" s="1"/>
  <c r="U5" i="67" s="1"/>
  <c r="V5" i="67" s="1"/>
  <c r="W5" i="67" s="1"/>
  <c r="X5" i="67" s="1"/>
  <c r="Y5" i="67" s="1"/>
  <c r="Z5" i="67" s="1"/>
  <c r="AA5" i="67" s="1"/>
  <c r="AB5" i="67" s="1"/>
  <c r="AC5" i="67" s="1"/>
  <c r="AD5" i="67" s="1"/>
  <c r="AE5" i="67" s="1"/>
  <c r="AF5" i="67" s="1"/>
  <c r="AG5" i="67" s="1"/>
  <c r="AH5" i="67" s="1"/>
  <c r="AI5" i="67" s="1"/>
  <c r="AK5" i="67"/>
  <c r="AJ6" i="67"/>
  <c r="K6" i="72" s="1"/>
  <c r="F8" i="90" s="1"/>
  <c r="F5" i="66"/>
  <c r="G5" i="66" s="1"/>
  <c r="H5" i="66" s="1"/>
  <c r="I5" i="66" s="1"/>
  <c r="J5" i="66" s="1"/>
  <c r="K5" i="66" s="1"/>
  <c r="L5" i="66" s="1"/>
  <c r="M5" i="66" s="1"/>
  <c r="N5" i="66" s="1"/>
  <c r="O5" i="66" s="1"/>
  <c r="P5" i="66" s="1"/>
  <c r="Q5" i="66" s="1"/>
  <c r="R5" i="66" s="1"/>
  <c r="S5" i="66" s="1"/>
  <c r="T5" i="66" s="1"/>
  <c r="U5" i="66" s="1"/>
  <c r="V5" i="66" s="1"/>
  <c r="W5" i="66" s="1"/>
  <c r="X5" i="66" s="1"/>
  <c r="Y5" i="66" s="1"/>
  <c r="Z5" i="66" s="1"/>
  <c r="AA5" i="66" s="1"/>
  <c r="AB5" i="66" s="1"/>
  <c r="AC5" i="66" s="1"/>
  <c r="AD5" i="66" s="1"/>
  <c r="AE5" i="66" s="1"/>
  <c r="AF5" i="66" s="1"/>
  <c r="AG5" i="66" s="1"/>
  <c r="AH5" i="66" s="1"/>
  <c r="AI5" i="66" s="1"/>
  <c r="AK5" i="66"/>
  <c r="AJ6" i="66"/>
  <c r="J6" i="72" s="1"/>
  <c r="K8" i="77" s="1"/>
  <c r="F5" i="65"/>
  <c r="G5" i="65" s="1"/>
  <c r="H5" i="65" s="1"/>
  <c r="I5" i="65" s="1"/>
  <c r="J5" i="65" s="1"/>
  <c r="K5" i="65" s="1"/>
  <c r="L5" i="65" s="1"/>
  <c r="M5" i="65" s="1"/>
  <c r="N5" i="65" s="1"/>
  <c r="O5" i="65" s="1"/>
  <c r="P5" i="65" s="1"/>
  <c r="Q5" i="65" s="1"/>
  <c r="R5" i="65" s="1"/>
  <c r="S5" i="65" s="1"/>
  <c r="T5" i="65" s="1"/>
  <c r="U5" i="65" s="1"/>
  <c r="V5" i="65" s="1"/>
  <c r="W5" i="65" s="1"/>
  <c r="X5" i="65" s="1"/>
  <c r="Y5" i="65" s="1"/>
  <c r="Z5" i="65" s="1"/>
  <c r="AA5" i="65" s="1"/>
  <c r="AB5" i="65" s="1"/>
  <c r="AC5" i="65" s="1"/>
  <c r="AD5" i="65" s="1"/>
  <c r="AE5" i="65" s="1"/>
  <c r="AF5" i="65" s="1"/>
  <c r="AG5" i="65" s="1"/>
  <c r="AH5" i="65" s="1"/>
  <c r="AI5" i="65" s="1"/>
  <c r="AK5" i="65"/>
  <c r="AJ6" i="65"/>
  <c r="I6" i="72" s="1"/>
  <c r="J8" i="77" s="1"/>
  <c r="F5" i="64"/>
  <c r="G5" i="64" s="1"/>
  <c r="H5" i="64" s="1"/>
  <c r="I5" i="64" s="1"/>
  <c r="J5" i="64" s="1"/>
  <c r="K5" i="64" s="1"/>
  <c r="L5" i="64" s="1"/>
  <c r="M5" i="64" s="1"/>
  <c r="N5" i="64" s="1"/>
  <c r="O5" i="64" s="1"/>
  <c r="P5" i="64" s="1"/>
  <c r="Q5" i="64" s="1"/>
  <c r="R5" i="64" s="1"/>
  <c r="S5" i="64" s="1"/>
  <c r="T5" i="64" s="1"/>
  <c r="U5" i="64" s="1"/>
  <c r="V5" i="64" s="1"/>
  <c r="W5" i="64" s="1"/>
  <c r="X5" i="64" s="1"/>
  <c r="Y5" i="64" s="1"/>
  <c r="Z5" i="64" s="1"/>
  <c r="AA5" i="64" s="1"/>
  <c r="AB5" i="64" s="1"/>
  <c r="AC5" i="64" s="1"/>
  <c r="AD5" i="64" s="1"/>
  <c r="AE5" i="64" s="1"/>
  <c r="AF5" i="64" s="1"/>
  <c r="AG5" i="64" s="1"/>
  <c r="AH5" i="64" s="1"/>
  <c r="AI5" i="64" s="1"/>
  <c r="AK5" i="64"/>
  <c r="AJ6" i="64"/>
  <c r="H6" i="72" s="1"/>
  <c r="I8" i="77" s="1"/>
  <c r="F5" i="63"/>
  <c r="G5" i="63" s="1"/>
  <c r="H5" i="63" s="1"/>
  <c r="I5" i="63" s="1"/>
  <c r="J5" i="63" s="1"/>
  <c r="K5" i="63" s="1"/>
  <c r="L5" i="63" s="1"/>
  <c r="M5" i="63" s="1"/>
  <c r="N5" i="63" s="1"/>
  <c r="O5" i="63" s="1"/>
  <c r="P5" i="63" s="1"/>
  <c r="Q5" i="63" s="1"/>
  <c r="R5" i="63" s="1"/>
  <c r="S5" i="63" s="1"/>
  <c r="T5" i="63" s="1"/>
  <c r="U5" i="63" s="1"/>
  <c r="V5" i="63" s="1"/>
  <c r="W5" i="63" s="1"/>
  <c r="X5" i="63" s="1"/>
  <c r="Y5" i="63" s="1"/>
  <c r="Z5" i="63" s="1"/>
  <c r="AA5" i="63" s="1"/>
  <c r="AB5" i="63" s="1"/>
  <c r="AC5" i="63" s="1"/>
  <c r="AD5" i="63" s="1"/>
  <c r="AE5" i="63" s="1"/>
  <c r="AF5" i="63" s="1"/>
  <c r="AG5" i="63" s="1"/>
  <c r="AH5" i="63" s="1"/>
  <c r="AI5" i="63" s="1"/>
  <c r="AK5" i="63"/>
  <c r="AJ6" i="63"/>
  <c r="G6" i="72" s="1"/>
  <c r="H8" i="77" s="1"/>
  <c r="G5" i="62"/>
  <c r="H5" i="62" s="1"/>
  <c r="I5" i="62" s="1"/>
  <c r="J5" i="62" s="1"/>
  <c r="K5" i="62" s="1"/>
  <c r="L5" i="62" s="1"/>
  <c r="M5" i="62" s="1"/>
  <c r="N5" i="62" s="1"/>
  <c r="O5" i="62" s="1"/>
  <c r="P5" i="62" s="1"/>
  <c r="Q5" i="62" s="1"/>
  <c r="R5" i="62" s="1"/>
  <c r="S5" i="62" s="1"/>
  <c r="T5" i="62" s="1"/>
  <c r="U5" i="62" s="1"/>
  <c r="V5" i="62" s="1"/>
  <c r="W5" i="62" s="1"/>
  <c r="X5" i="62" s="1"/>
  <c r="Y5" i="62" s="1"/>
  <c r="Z5" i="62" s="1"/>
  <c r="AA5" i="62" s="1"/>
  <c r="AB5" i="62" s="1"/>
  <c r="AC5" i="62" s="1"/>
  <c r="AD5" i="62" s="1"/>
  <c r="AE5" i="62" s="1"/>
  <c r="AF5" i="62" s="1"/>
  <c r="AG5" i="62" s="1"/>
  <c r="AH5" i="62" s="1"/>
  <c r="AI5" i="62" s="1"/>
  <c r="AK5" i="62"/>
  <c r="AJ6" i="62"/>
  <c r="F6" i="72" s="1"/>
  <c r="G8" i="77" s="1"/>
  <c r="G5" i="61"/>
  <c r="AK5" i="61"/>
  <c r="AJ6" i="61"/>
  <c r="E6" i="72" s="1"/>
  <c r="F8" i="77" s="1"/>
  <c r="H5" i="61" l="1"/>
  <c r="E4" i="76"/>
  <c r="K7" i="90"/>
  <c r="Q6" i="72"/>
  <c r="R5" i="72"/>
  <c r="P6" i="72"/>
  <c r="I5" i="61" l="1"/>
  <c r="F4" i="76"/>
  <c r="O14" i="90"/>
  <c r="O18" i="90"/>
  <c r="O22" i="90"/>
  <c r="O26" i="90"/>
  <c r="O30" i="90"/>
  <c r="O34" i="90"/>
  <c r="O38" i="90"/>
  <c r="O42" i="90"/>
  <c r="O46" i="90"/>
  <c r="O32" i="90"/>
  <c r="O44" i="90"/>
  <c r="O13" i="90"/>
  <c r="O21" i="90"/>
  <c r="O29" i="90"/>
  <c r="O37" i="90"/>
  <c r="O45" i="90"/>
  <c r="O11" i="90"/>
  <c r="O15" i="90"/>
  <c r="O19" i="90"/>
  <c r="O23" i="90"/>
  <c r="O27" i="90"/>
  <c r="O31" i="90"/>
  <c r="O35" i="90"/>
  <c r="O39" i="90"/>
  <c r="O43" i="90"/>
  <c r="O47" i="90"/>
  <c r="O12" i="90"/>
  <c r="O16" i="90"/>
  <c r="O20" i="90"/>
  <c r="O24" i="90"/>
  <c r="O28" i="90"/>
  <c r="O36" i="90"/>
  <c r="O40" i="90"/>
  <c r="O48" i="90"/>
  <c r="O17" i="90"/>
  <c r="O25" i="90"/>
  <c r="O33" i="90"/>
  <c r="O41" i="90"/>
  <c r="V42" i="72"/>
  <c r="V38" i="72"/>
  <c r="V44" i="72"/>
  <c r="V46" i="72"/>
  <c r="V45" i="72"/>
  <c r="V37" i="72"/>
  <c r="V40" i="72"/>
  <c r="V41" i="72"/>
  <c r="V39" i="72"/>
  <c r="V43" i="72"/>
  <c r="H9" i="56"/>
  <c r="I9" i="56"/>
  <c r="J9" i="56"/>
  <c r="K9" i="56"/>
  <c r="G9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G10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J5" i="61" l="1"/>
  <c r="G4" i="76"/>
  <c r="W41" i="72"/>
  <c r="W46" i="72"/>
  <c r="W40" i="72"/>
  <c r="W43" i="72"/>
  <c r="W37" i="72"/>
  <c r="W38" i="72"/>
  <c r="W39" i="72"/>
  <c r="W45" i="72"/>
  <c r="W42" i="72"/>
  <c r="W44" i="72"/>
  <c r="U9" i="52"/>
  <c r="T9" i="52"/>
  <c r="S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AG10" i="51"/>
  <c r="AF10" i="51"/>
  <c r="AK10" i="51"/>
  <c r="AJ10" i="51"/>
  <c r="AI10" i="51"/>
  <c r="AH10" i="51"/>
  <c r="AE10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K5" i="61" l="1"/>
  <c r="H4" i="76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L5" i="61" l="1"/>
  <c r="I4" i="76"/>
  <c r="E38" i="52"/>
  <c r="C36" i="61"/>
  <c r="F37" i="28"/>
  <c r="AT37" i="28" s="1"/>
  <c r="E38" i="78"/>
  <c r="F36" i="28"/>
  <c r="AT36" i="28" s="1"/>
  <c r="E37" i="78"/>
  <c r="E36" i="78"/>
  <c r="F35" i="28"/>
  <c r="AT35" i="28" s="1"/>
  <c r="D35" i="72"/>
  <c r="E37" i="56"/>
  <c r="E38" i="54"/>
  <c r="E37" i="52"/>
  <c r="E38" i="51"/>
  <c r="AD38" i="51" s="1"/>
  <c r="C35" i="64"/>
  <c r="C35" i="63"/>
  <c r="C35" i="65"/>
  <c r="C35" i="67"/>
  <c r="C35" i="69"/>
  <c r="C35" i="62"/>
  <c r="C35" i="70"/>
  <c r="C35" i="66"/>
  <c r="C35" i="68"/>
  <c r="C35" i="71"/>
  <c r="C35" i="61"/>
  <c r="D34" i="72"/>
  <c r="E36" i="56"/>
  <c r="E37" i="54"/>
  <c r="E37" i="51"/>
  <c r="AD37" i="51" s="1"/>
  <c r="E36" i="52"/>
  <c r="C34" i="63"/>
  <c r="C34" i="65"/>
  <c r="C34" i="64"/>
  <c r="C34" i="61"/>
  <c r="C34" i="70"/>
  <c r="C34" i="66"/>
  <c r="C34" i="68"/>
  <c r="C34" i="67"/>
  <c r="C34" i="69"/>
  <c r="C34" i="71"/>
  <c r="C34" i="62"/>
  <c r="D33" i="72"/>
  <c r="E35" i="56"/>
  <c r="E36" i="54"/>
  <c r="E36" i="51"/>
  <c r="AD36" i="51" s="1"/>
  <c r="E35" i="52"/>
  <c r="C33" i="64"/>
  <c r="C33" i="62"/>
  <c r="C33" i="67"/>
  <c r="C33" i="69"/>
  <c r="C33" i="63"/>
  <c r="C33" i="65"/>
  <c r="C33" i="66"/>
  <c r="C33" i="68"/>
  <c r="C33" i="70"/>
  <c r="C33" i="71"/>
  <c r="C33" i="61"/>
  <c r="E37" i="28"/>
  <c r="E36" i="28"/>
  <c r="E35" i="28"/>
  <c r="M5" i="61" l="1"/>
  <c r="J4" i="76"/>
  <c r="AP38" i="88"/>
  <c r="AP36" i="88"/>
  <c r="AP37" i="88"/>
  <c r="R36" i="52"/>
  <c r="M36" i="52" s="1"/>
  <c r="AV37" i="28"/>
  <c r="AX37" i="28" s="1"/>
  <c r="G37" i="85"/>
  <c r="R35" i="52"/>
  <c r="M35" i="52" s="1"/>
  <c r="AV35" i="28"/>
  <c r="AX35" i="28" s="1"/>
  <c r="G35" i="85"/>
  <c r="Y37" i="51"/>
  <c r="Z37" i="51"/>
  <c r="Z38" i="51"/>
  <c r="Y38" i="51"/>
  <c r="Y36" i="51"/>
  <c r="Y36" i="54" s="1"/>
  <c r="Z36" i="51"/>
  <c r="R37" i="52"/>
  <c r="L37" i="52" s="1"/>
  <c r="L37" i="56" s="1"/>
  <c r="AV36" i="28"/>
  <c r="AX36" i="28" s="1"/>
  <c r="G36" i="85"/>
  <c r="R38" i="52"/>
  <c r="L38" i="52" s="1"/>
  <c r="L38" i="56" s="1"/>
  <c r="Y38" i="54"/>
  <c r="Y37" i="54"/>
  <c r="AK36" i="66"/>
  <c r="AM36" i="66"/>
  <c r="AJ36" i="66"/>
  <c r="GV35" i="76" s="1"/>
  <c r="AL36" i="66"/>
  <c r="AN36" i="66"/>
  <c r="AM36" i="67"/>
  <c r="AK36" i="67"/>
  <c r="AN36" i="67"/>
  <c r="AL36" i="67"/>
  <c r="AJ36" i="67"/>
  <c r="ID35" i="76" s="1"/>
  <c r="AJ36" i="61"/>
  <c r="AH35" i="76" s="1"/>
  <c r="AN36" i="61"/>
  <c r="AK36" i="61"/>
  <c r="AL36" i="61"/>
  <c r="AM36" i="61"/>
  <c r="AL36" i="64"/>
  <c r="AJ36" i="64"/>
  <c r="EF35" i="76" s="1"/>
  <c r="AM36" i="64"/>
  <c r="AK36" i="64"/>
  <c r="AN36" i="64"/>
  <c r="AK36" i="62"/>
  <c r="AM36" i="62"/>
  <c r="AL36" i="62"/>
  <c r="AJ36" i="62"/>
  <c r="BP35" i="76" s="1"/>
  <c r="AN36" i="62"/>
  <c r="AM36" i="65"/>
  <c r="AK36" i="65"/>
  <c r="AL36" i="65"/>
  <c r="AJ36" i="65"/>
  <c r="FN35" i="76" s="1"/>
  <c r="AN36" i="65"/>
  <c r="AN36" i="70"/>
  <c r="AK36" i="70"/>
  <c r="AM36" i="70"/>
  <c r="AJ36" i="70"/>
  <c r="MB35" i="76" s="1"/>
  <c r="AL36" i="70"/>
  <c r="AK36" i="69"/>
  <c r="AM36" i="69"/>
  <c r="AL36" i="69"/>
  <c r="AJ36" i="69"/>
  <c r="KT35" i="76" s="1"/>
  <c r="AN36" i="69"/>
  <c r="AJ36" i="71"/>
  <c r="NJ35" i="76" s="1"/>
  <c r="AL36" i="71"/>
  <c r="AN36" i="71"/>
  <c r="AM36" i="71"/>
  <c r="AK36" i="71"/>
  <c r="AJ36" i="63"/>
  <c r="CX35" i="76" s="1"/>
  <c r="AN36" i="63"/>
  <c r="AM36" i="63"/>
  <c r="AL36" i="63"/>
  <c r="AK36" i="63"/>
  <c r="AJ36" i="68"/>
  <c r="JL35" i="76" s="1"/>
  <c r="AM36" i="68"/>
  <c r="AN36" i="68"/>
  <c r="AL36" i="68"/>
  <c r="AK36" i="68"/>
  <c r="AJ33" i="68"/>
  <c r="JL32" i="76" s="1"/>
  <c r="AN33" i="68"/>
  <c r="AK33" i="68"/>
  <c r="AL33" i="68"/>
  <c r="AM33" i="68"/>
  <c r="AL33" i="69"/>
  <c r="AK33" i="69"/>
  <c r="AM33" i="69"/>
  <c r="AN33" i="69"/>
  <c r="AJ33" i="69"/>
  <c r="KT32" i="76" s="1"/>
  <c r="AM34" i="69"/>
  <c r="AJ34" i="69"/>
  <c r="KT33" i="76" s="1"/>
  <c r="AN34" i="69"/>
  <c r="AK34" i="69"/>
  <c r="AL34" i="69"/>
  <c r="AJ34" i="70"/>
  <c r="MB33" i="76" s="1"/>
  <c r="AK34" i="70"/>
  <c r="AM34" i="70"/>
  <c r="AN34" i="70"/>
  <c r="AL34" i="70"/>
  <c r="AL34" i="63"/>
  <c r="AK34" i="63"/>
  <c r="AM34" i="63"/>
  <c r="AN34" i="63"/>
  <c r="AJ34" i="63"/>
  <c r="CX33" i="76" s="1"/>
  <c r="AL35" i="71"/>
  <c r="AJ35" i="71"/>
  <c r="NJ34" i="76" s="1"/>
  <c r="AN35" i="71"/>
  <c r="AM35" i="71"/>
  <c r="AK35" i="71"/>
  <c r="AK35" i="62"/>
  <c r="AL35" i="62"/>
  <c r="AN35" i="62"/>
  <c r="AM35" i="62"/>
  <c r="AJ35" i="62"/>
  <c r="BP34" i="76" s="1"/>
  <c r="AJ35" i="63"/>
  <c r="CX34" i="76" s="1"/>
  <c r="AN35" i="63"/>
  <c r="AK35" i="63"/>
  <c r="AL35" i="63"/>
  <c r="AM35" i="63"/>
  <c r="AK33" i="61"/>
  <c r="AL33" i="61"/>
  <c r="AM33" i="61"/>
  <c r="AJ33" i="61"/>
  <c r="AH32" i="76" s="1"/>
  <c r="AN33" i="61"/>
  <c r="AK33" i="66"/>
  <c r="AN33" i="66"/>
  <c r="AJ33" i="66"/>
  <c r="GV32" i="76" s="1"/>
  <c r="AL33" i="66"/>
  <c r="AM33" i="66"/>
  <c r="AK33" i="67"/>
  <c r="AN33" i="67"/>
  <c r="AJ33" i="67"/>
  <c r="ID32" i="76" s="1"/>
  <c r="AL33" i="67"/>
  <c r="AM33" i="67"/>
  <c r="AK34" i="67"/>
  <c r="AM34" i="67"/>
  <c r="AL34" i="67"/>
  <c r="AJ34" i="67"/>
  <c r="ID33" i="76" s="1"/>
  <c r="AN34" i="67"/>
  <c r="AJ34" i="61"/>
  <c r="AH33" i="76" s="1"/>
  <c r="AN34" i="61"/>
  <c r="AK34" i="61"/>
  <c r="AL34" i="61"/>
  <c r="AM34" i="61"/>
  <c r="AJ35" i="68"/>
  <c r="JL34" i="76" s="1"/>
  <c r="AL35" i="68"/>
  <c r="AM35" i="68"/>
  <c r="AK35" i="68"/>
  <c r="AN35" i="68"/>
  <c r="AM35" i="69"/>
  <c r="AN35" i="69"/>
  <c r="AJ35" i="69"/>
  <c r="KT34" i="76" s="1"/>
  <c r="AL35" i="69"/>
  <c r="AK35" i="69"/>
  <c r="AJ35" i="64"/>
  <c r="EF34" i="76" s="1"/>
  <c r="AK35" i="64"/>
  <c r="AN35" i="64"/>
  <c r="AL35" i="64"/>
  <c r="AM35" i="64"/>
  <c r="AM33" i="71"/>
  <c r="AN33" i="71"/>
  <c r="AJ33" i="71"/>
  <c r="NJ32" i="76" s="1"/>
  <c r="AK33" i="71"/>
  <c r="AL33" i="71"/>
  <c r="AN33" i="65"/>
  <c r="AL33" i="65"/>
  <c r="AJ33" i="65"/>
  <c r="FN32" i="76" s="1"/>
  <c r="AM33" i="65"/>
  <c r="AK33" i="65"/>
  <c r="AL33" i="62"/>
  <c r="AM33" i="62"/>
  <c r="AJ33" i="62"/>
  <c r="BP32" i="76" s="1"/>
  <c r="AN33" i="62"/>
  <c r="AK33" i="62"/>
  <c r="AJ34" i="62"/>
  <c r="BP33" i="76" s="1"/>
  <c r="AN34" i="62"/>
  <c r="AL34" i="62"/>
  <c r="AK34" i="62"/>
  <c r="AM34" i="62"/>
  <c r="AM34" i="68"/>
  <c r="AK34" i="68"/>
  <c r="AJ34" i="68"/>
  <c r="JL33" i="76" s="1"/>
  <c r="AN34" i="68"/>
  <c r="AL34" i="68"/>
  <c r="AJ34" i="64"/>
  <c r="EF33" i="76" s="1"/>
  <c r="AM34" i="64"/>
  <c r="AL34" i="64"/>
  <c r="AN34" i="64"/>
  <c r="AK34" i="64"/>
  <c r="AK35" i="66"/>
  <c r="AM35" i="66"/>
  <c r="AJ35" i="66"/>
  <c r="GV34" i="76" s="1"/>
  <c r="AL35" i="66"/>
  <c r="AN35" i="66"/>
  <c r="AK35" i="67"/>
  <c r="AL35" i="67"/>
  <c r="AN35" i="67"/>
  <c r="AJ35" i="67"/>
  <c r="ID34" i="76" s="1"/>
  <c r="AM35" i="67"/>
  <c r="AL33" i="70"/>
  <c r="AK33" i="70"/>
  <c r="AJ33" i="70"/>
  <c r="MB32" i="76" s="1"/>
  <c r="AM33" i="70"/>
  <c r="AN33" i="70"/>
  <c r="AN33" i="63"/>
  <c r="AK33" i="63"/>
  <c r="AL33" i="63"/>
  <c r="AM33" i="63"/>
  <c r="AJ33" i="63"/>
  <c r="CX32" i="76" s="1"/>
  <c r="AK33" i="64"/>
  <c r="AM33" i="64"/>
  <c r="AJ33" i="64"/>
  <c r="EF32" i="76" s="1"/>
  <c r="AN33" i="64"/>
  <c r="AL33" i="64"/>
  <c r="AJ34" i="71"/>
  <c r="NJ33" i="76" s="1"/>
  <c r="AM34" i="71"/>
  <c r="AL34" i="71"/>
  <c r="AN34" i="71"/>
  <c r="AK34" i="71"/>
  <c r="AL34" i="66"/>
  <c r="AK34" i="66"/>
  <c r="AM34" i="66"/>
  <c r="AN34" i="66"/>
  <c r="AJ34" i="66"/>
  <c r="GV33" i="76" s="1"/>
  <c r="AM34" i="65"/>
  <c r="AN34" i="65"/>
  <c r="AK34" i="65"/>
  <c r="AL34" i="65"/>
  <c r="AJ34" i="65"/>
  <c r="FN33" i="76" s="1"/>
  <c r="AM35" i="61"/>
  <c r="AJ35" i="61"/>
  <c r="AH34" i="76" s="1"/>
  <c r="AN35" i="61"/>
  <c r="AK35" i="61"/>
  <c r="AL35" i="61"/>
  <c r="AM35" i="70"/>
  <c r="AL35" i="70"/>
  <c r="AN35" i="70"/>
  <c r="AJ35" i="70"/>
  <c r="MB34" i="76" s="1"/>
  <c r="AK35" i="70"/>
  <c r="AK35" i="65"/>
  <c r="AJ35" i="65"/>
  <c r="FN34" i="76" s="1"/>
  <c r="AN35" i="65"/>
  <c r="AL35" i="65"/>
  <c r="AM35" i="65"/>
  <c r="F35" i="72"/>
  <c r="M35" i="72"/>
  <c r="H37" i="90" l="1"/>
  <c r="N37" i="91"/>
  <c r="G37" i="77"/>
  <c r="G37" i="91"/>
  <c r="N5" i="61"/>
  <c r="K4" i="76"/>
  <c r="M37" i="52"/>
  <c r="L36" i="52"/>
  <c r="L36" i="56" s="1"/>
  <c r="L33" i="72"/>
  <c r="M38" i="52"/>
  <c r="L35" i="52"/>
  <c r="L35" i="56" s="1"/>
  <c r="N35" i="85"/>
  <c r="M35" i="56"/>
  <c r="AY36" i="28"/>
  <c r="K36" i="85" s="1"/>
  <c r="J36" i="85"/>
  <c r="AY37" i="28"/>
  <c r="K37" i="85" s="1"/>
  <c r="J37" i="85"/>
  <c r="N38" i="85"/>
  <c r="M38" i="56"/>
  <c r="N36" i="85"/>
  <c r="M36" i="56"/>
  <c r="N37" i="85"/>
  <c r="M37" i="56"/>
  <c r="AY35" i="28"/>
  <c r="K35" i="85" s="1"/>
  <c r="J35" i="85"/>
  <c r="J35" i="72"/>
  <c r="O35" i="72"/>
  <c r="M33" i="72"/>
  <c r="L34" i="72"/>
  <c r="L35" i="72"/>
  <c r="K34" i="72"/>
  <c r="K33" i="72"/>
  <c r="N35" i="72"/>
  <c r="G34" i="72"/>
  <c r="S34" i="72"/>
  <c r="R36" i="91" s="1"/>
  <c r="U35" i="72"/>
  <c r="T37" i="91" s="1"/>
  <c r="F34" i="72"/>
  <c r="T33" i="72"/>
  <c r="S35" i="91" s="1"/>
  <c r="K35" i="72"/>
  <c r="M34" i="72"/>
  <c r="U34" i="72"/>
  <c r="T36" i="91" s="1"/>
  <c r="J33" i="72"/>
  <c r="S33" i="72"/>
  <c r="R35" i="91" s="1"/>
  <c r="G35" i="72"/>
  <c r="S35" i="72"/>
  <c r="R37" i="91" s="1"/>
  <c r="T35" i="72"/>
  <c r="S37" i="91" s="1"/>
  <c r="N34" i="72"/>
  <c r="T34" i="72"/>
  <c r="S36" i="91" s="1"/>
  <c r="U33" i="72"/>
  <c r="T35" i="91" s="1"/>
  <c r="N33" i="72"/>
  <c r="O33" i="72"/>
  <c r="G33" i="72"/>
  <c r="L36" i="72"/>
  <c r="I36" i="72"/>
  <c r="S36" i="72"/>
  <c r="R38" i="91" s="1"/>
  <c r="K36" i="72"/>
  <c r="J36" i="72"/>
  <c r="I34" i="72"/>
  <c r="E33" i="72"/>
  <c r="G36" i="72"/>
  <c r="H36" i="72"/>
  <c r="E35" i="72"/>
  <c r="H33" i="72"/>
  <c r="O34" i="72"/>
  <c r="O36" i="72"/>
  <c r="U36" i="72"/>
  <c r="T38" i="91" s="1"/>
  <c r="H34" i="72"/>
  <c r="E34" i="72"/>
  <c r="I35" i="72"/>
  <c r="I33" i="72"/>
  <c r="J34" i="72"/>
  <c r="F33" i="72"/>
  <c r="M36" i="72"/>
  <c r="N36" i="72"/>
  <c r="F36" i="72"/>
  <c r="T36" i="72"/>
  <c r="S38" i="91" s="1"/>
  <c r="E36" i="72"/>
  <c r="H35" i="72"/>
  <c r="Z36" i="54"/>
  <c r="M35" i="85" s="1"/>
  <c r="Z37" i="54"/>
  <c r="M36" i="85" s="1"/>
  <c r="Z38" i="54"/>
  <c r="M37" i="85" s="1"/>
  <c r="G35" i="77" l="1"/>
  <c r="G35" i="91"/>
  <c r="F36" i="77"/>
  <c r="F36" i="91"/>
  <c r="J36" i="90"/>
  <c r="P36" i="91"/>
  <c r="H38" i="77"/>
  <c r="H38" i="91"/>
  <c r="F38" i="90"/>
  <c r="L38" i="91"/>
  <c r="H35" i="77"/>
  <c r="H35" i="91"/>
  <c r="H37" i="77"/>
  <c r="H37" i="91"/>
  <c r="H36" i="90"/>
  <c r="N36" i="91"/>
  <c r="F35" i="90"/>
  <c r="L35" i="91"/>
  <c r="H35" i="90"/>
  <c r="N35" i="91"/>
  <c r="G38" i="77"/>
  <c r="G38" i="91"/>
  <c r="K36" i="77"/>
  <c r="K36" i="91"/>
  <c r="I36" i="77"/>
  <c r="I36" i="91"/>
  <c r="I35" i="77"/>
  <c r="I35" i="91"/>
  <c r="F35" i="77"/>
  <c r="F35" i="91"/>
  <c r="J35" i="90"/>
  <c r="P35" i="91"/>
  <c r="I36" i="90"/>
  <c r="O36" i="91"/>
  <c r="F37" i="90"/>
  <c r="L37" i="91"/>
  <c r="F36" i="90"/>
  <c r="L36" i="91"/>
  <c r="J37" i="90"/>
  <c r="P37" i="91"/>
  <c r="I37" i="77"/>
  <c r="I37" i="91"/>
  <c r="I38" i="90"/>
  <c r="O38" i="91"/>
  <c r="J35" i="77"/>
  <c r="J35" i="91"/>
  <c r="F37" i="77"/>
  <c r="F37" i="91"/>
  <c r="J36" i="77"/>
  <c r="J36" i="91"/>
  <c r="J38" i="77"/>
  <c r="J38" i="91"/>
  <c r="I35" i="90"/>
  <c r="O35" i="91"/>
  <c r="K35" i="77"/>
  <c r="K35" i="91"/>
  <c r="H36" i="77"/>
  <c r="H36" i="91"/>
  <c r="G37" i="90"/>
  <c r="M37" i="91"/>
  <c r="K37" i="77"/>
  <c r="K37" i="91"/>
  <c r="F38" i="77"/>
  <c r="F38" i="91"/>
  <c r="H38" i="90"/>
  <c r="N38" i="91"/>
  <c r="J37" i="77"/>
  <c r="J37" i="91"/>
  <c r="J38" i="90"/>
  <c r="P38" i="91"/>
  <c r="I38" i="77"/>
  <c r="I38" i="91"/>
  <c r="K38" i="77"/>
  <c r="K38" i="91"/>
  <c r="G38" i="90"/>
  <c r="M38" i="91"/>
  <c r="G36" i="77"/>
  <c r="G36" i="91"/>
  <c r="I37" i="90"/>
  <c r="O37" i="91"/>
  <c r="G36" i="90"/>
  <c r="M36" i="91"/>
  <c r="G35" i="90"/>
  <c r="M35" i="91"/>
  <c r="O5" i="61"/>
  <c r="L4" i="76"/>
  <c r="Q35" i="72"/>
  <c r="Q33" i="72"/>
  <c r="Q36" i="72"/>
  <c r="R33" i="72"/>
  <c r="Q34" i="72"/>
  <c r="P34" i="72"/>
  <c r="R34" i="72"/>
  <c r="P35" i="72"/>
  <c r="R35" i="72"/>
  <c r="P36" i="72"/>
  <c r="R36" i="72"/>
  <c r="P33" i="72"/>
  <c r="E12" i="28"/>
  <c r="P5" i="61" l="1"/>
  <c r="M4" i="76"/>
  <c r="V33" i="72"/>
  <c r="V35" i="72"/>
  <c r="V36" i="72"/>
  <c r="V34" i="72"/>
  <c r="W33" i="72"/>
  <c r="G7" i="11"/>
  <c r="Q5" i="61" l="1"/>
  <c r="N4" i="76"/>
  <c r="D7" i="11"/>
  <c r="C7" i="61"/>
  <c r="F9" i="28"/>
  <c r="AT9" i="28" s="1"/>
  <c r="F9" i="85"/>
  <c r="E9" i="28"/>
  <c r="E9" i="85"/>
  <c r="I7" i="11"/>
  <c r="W35" i="72"/>
  <c r="W34" i="72"/>
  <c r="W36" i="72"/>
  <c r="F29" i="28"/>
  <c r="AT29" i="28" s="1"/>
  <c r="E30" i="78"/>
  <c r="F13" i="28"/>
  <c r="AT13" i="28" s="1"/>
  <c r="E14" i="78"/>
  <c r="E10" i="78"/>
  <c r="AP8" i="78" s="1"/>
  <c r="F24" i="28"/>
  <c r="AT24" i="28" s="1"/>
  <c r="E25" i="78"/>
  <c r="F16" i="28"/>
  <c r="AT16" i="28" s="1"/>
  <c r="E17" i="78"/>
  <c r="E32" i="78"/>
  <c r="F31" i="28"/>
  <c r="AT31" i="28" s="1"/>
  <c r="E28" i="78"/>
  <c r="F27" i="28"/>
  <c r="AT27" i="28" s="1"/>
  <c r="E24" i="78"/>
  <c r="F23" i="28"/>
  <c r="AT23" i="28" s="1"/>
  <c r="E20" i="78"/>
  <c r="F19" i="28"/>
  <c r="AT19" i="28" s="1"/>
  <c r="E16" i="78"/>
  <c r="F15" i="28"/>
  <c r="AT15" i="28" s="1"/>
  <c r="F33" i="28"/>
  <c r="AT33" i="28" s="1"/>
  <c r="E34" i="78"/>
  <c r="F25" i="28"/>
  <c r="AT25" i="28" s="1"/>
  <c r="E26" i="78"/>
  <c r="F21" i="28"/>
  <c r="AT21" i="28" s="1"/>
  <c r="E22" i="78"/>
  <c r="F17" i="28"/>
  <c r="AT17" i="28" s="1"/>
  <c r="E18" i="78"/>
  <c r="F32" i="28"/>
  <c r="AT32" i="28" s="1"/>
  <c r="E33" i="78"/>
  <c r="F28" i="28"/>
  <c r="AT28" i="28" s="1"/>
  <c r="E29" i="78"/>
  <c r="F20" i="28"/>
  <c r="AT20" i="28" s="1"/>
  <c r="E21" i="78"/>
  <c r="F12" i="28"/>
  <c r="AT12" i="28" s="1"/>
  <c r="E13" i="78"/>
  <c r="E35" i="78"/>
  <c r="F34" i="28"/>
  <c r="AT34" i="28" s="1"/>
  <c r="E31" i="78"/>
  <c r="F30" i="28"/>
  <c r="AT30" i="28" s="1"/>
  <c r="E27" i="78"/>
  <c r="F26" i="28"/>
  <c r="AT26" i="28" s="1"/>
  <c r="E23" i="78"/>
  <c r="F22" i="28"/>
  <c r="AT22" i="28" s="1"/>
  <c r="E19" i="78"/>
  <c r="F18" i="28"/>
  <c r="AT18" i="28" s="1"/>
  <c r="E15" i="78"/>
  <c r="F14" i="28"/>
  <c r="AT14" i="28" s="1"/>
  <c r="F11" i="28"/>
  <c r="E12" i="78"/>
  <c r="E11" i="78"/>
  <c r="F10" i="28"/>
  <c r="D32" i="72"/>
  <c r="E35" i="54"/>
  <c r="E34" i="56"/>
  <c r="E34" i="52"/>
  <c r="E35" i="51"/>
  <c r="AD35" i="51" s="1"/>
  <c r="C32" i="63"/>
  <c r="C32" i="65"/>
  <c r="C32" i="64"/>
  <c r="C32" i="66"/>
  <c r="C32" i="68"/>
  <c r="C32" i="70"/>
  <c r="C32" i="61"/>
  <c r="C32" i="67"/>
  <c r="C32" i="69"/>
  <c r="C32" i="62"/>
  <c r="C32" i="71"/>
  <c r="D28" i="72"/>
  <c r="E31" i="54"/>
  <c r="E30" i="56"/>
  <c r="E30" i="52"/>
  <c r="E31" i="51"/>
  <c r="AD31" i="51" s="1"/>
  <c r="C28" i="63"/>
  <c r="C28" i="65"/>
  <c r="C28" i="66"/>
  <c r="C28" i="68"/>
  <c r="C28" i="70"/>
  <c r="C28" i="61"/>
  <c r="C28" i="64"/>
  <c r="C28" i="67"/>
  <c r="C28" i="69"/>
  <c r="C28" i="71"/>
  <c r="C28" i="62"/>
  <c r="D24" i="72"/>
  <c r="E27" i="54"/>
  <c r="E26" i="56"/>
  <c r="E26" i="52"/>
  <c r="E27" i="51"/>
  <c r="AD27" i="51" s="1"/>
  <c r="C24" i="63"/>
  <c r="C24" i="65"/>
  <c r="C24" i="64"/>
  <c r="C24" i="66"/>
  <c r="C24" i="68"/>
  <c r="C24" i="70"/>
  <c r="C24" i="61"/>
  <c r="C24" i="67"/>
  <c r="C24" i="69"/>
  <c r="C24" i="62"/>
  <c r="C24" i="71"/>
  <c r="D20" i="72"/>
  <c r="E23" i="54"/>
  <c r="E22" i="56"/>
  <c r="E22" i="52"/>
  <c r="E23" i="51"/>
  <c r="AD23" i="51" s="1"/>
  <c r="C20" i="63"/>
  <c r="C20" i="65"/>
  <c r="C20" i="70"/>
  <c r="C20" i="66"/>
  <c r="C20" i="68"/>
  <c r="C20" i="61"/>
  <c r="C20" i="64"/>
  <c r="C20" i="67"/>
  <c r="C20" i="69"/>
  <c r="C20" i="71"/>
  <c r="C20" i="62"/>
  <c r="D16" i="72"/>
  <c r="E19" i="54"/>
  <c r="E18" i="56"/>
  <c r="E18" i="52"/>
  <c r="E19" i="51"/>
  <c r="AD19" i="51" s="1"/>
  <c r="C16" i="63"/>
  <c r="C16" i="65"/>
  <c r="C16" i="64"/>
  <c r="C16" i="66"/>
  <c r="C16" i="68"/>
  <c r="C16" i="70"/>
  <c r="C16" i="61"/>
  <c r="C16" i="67"/>
  <c r="C16" i="69"/>
  <c r="C16" i="62"/>
  <c r="C16" i="71"/>
  <c r="D12" i="72"/>
  <c r="E15" i="54"/>
  <c r="E14" i="56"/>
  <c r="E14" i="52"/>
  <c r="E15" i="51"/>
  <c r="AD15" i="51" s="1"/>
  <c r="C12" i="63"/>
  <c r="C12" i="65"/>
  <c r="C12" i="68"/>
  <c r="C12" i="70"/>
  <c r="C12" i="61"/>
  <c r="C12" i="64"/>
  <c r="C12" i="66"/>
  <c r="C12" i="67"/>
  <c r="C12" i="69"/>
  <c r="C12" i="71"/>
  <c r="C12" i="62"/>
  <c r="D8" i="72"/>
  <c r="E10" i="77"/>
  <c r="E11" i="54"/>
  <c r="E10" i="56"/>
  <c r="E10" i="52"/>
  <c r="E11" i="51"/>
  <c r="C8" i="63"/>
  <c r="C8" i="65"/>
  <c r="C8" i="64"/>
  <c r="C8" i="66"/>
  <c r="C8" i="68"/>
  <c r="C8" i="70"/>
  <c r="C8" i="61"/>
  <c r="C8" i="67"/>
  <c r="C8" i="69"/>
  <c r="C8" i="71"/>
  <c r="C8" i="62"/>
  <c r="D31" i="72"/>
  <c r="E33" i="56"/>
  <c r="E34" i="54"/>
  <c r="E33" i="52"/>
  <c r="E34" i="51"/>
  <c r="AD34" i="51" s="1"/>
  <c r="C31" i="64"/>
  <c r="C31" i="67"/>
  <c r="C31" i="69"/>
  <c r="C31" i="62"/>
  <c r="C31" i="63"/>
  <c r="C31" i="65"/>
  <c r="C31" i="66"/>
  <c r="C31" i="68"/>
  <c r="C31" i="70"/>
  <c r="C31" i="71"/>
  <c r="C31" i="61"/>
  <c r="D27" i="72"/>
  <c r="E29" i="56"/>
  <c r="E30" i="54"/>
  <c r="E29" i="52"/>
  <c r="E30" i="51"/>
  <c r="AD30" i="51" s="1"/>
  <c r="C27" i="64"/>
  <c r="C27" i="63"/>
  <c r="C27" i="65"/>
  <c r="C27" i="67"/>
  <c r="C27" i="69"/>
  <c r="C27" i="62"/>
  <c r="C27" i="66"/>
  <c r="C27" i="68"/>
  <c r="C27" i="70"/>
  <c r="C27" i="71"/>
  <c r="C27" i="61"/>
  <c r="D23" i="72"/>
  <c r="E25" i="56"/>
  <c r="E26" i="54"/>
  <c r="E25" i="52"/>
  <c r="E26" i="51"/>
  <c r="AD26" i="51" s="1"/>
  <c r="C23" i="64"/>
  <c r="C23" i="67"/>
  <c r="C23" i="69"/>
  <c r="C23" i="62"/>
  <c r="C23" i="70"/>
  <c r="C23" i="63"/>
  <c r="C23" i="65"/>
  <c r="C23" i="66"/>
  <c r="C23" i="68"/>
  <c r="C23" i="71"/>
  <c r="C23" i="61"/>
  <c r="D19" i="72"/>
  <c r="E21" i="56"/>
  <c r="E22" i="54"/>
  <c r="E21" i="52"/>
  <c r="E22" i="51"/>
  <c r="AD22" i="51" s="1"/>
  <c r="C19" i="64"/>
  <c r="C19" i="63"/>
  <c r="C19" i="65"/>
  <c r="C19" i="67"/>
  <c r="C19" i="69"/>
  <c r="C19" i="62"/>
  <c r="C19" i="66"/>
  <c r="C19" i="68"/>
  <c r="C19" i="70"/>
  <c r="C19" i="71"/>
  <c r="C19" i="61"/>
  <c r="D15" i="72"/>
  <c r="E17" i="56"/>
  <c r="E18" i="54"/>
  <c r="E17" i="52"/>
  <c r="E18" i="51"/>
  <c r="AD18" i="51" s="1"/>
  <c r="C15" i="64"/>
  <c r="C15" i="66"/>
  <c r="C15" i="67"/>
  <c r="C15" i="69"/>
  <c r="C15" i="62"/>
  <c r="C15" i="63"/>
  <c r="C15" i="65"/>
  <c r="C15" i="68"/>
  <c r="C15" i="70"/>
  <c r="C15" i="71"/>
  <c r="C15" i="61"/>
  <c r="D11" i="72"/>
  <c r="E13" i="56"/>
  <c r="E14" i="54"/>
  <c r="E13" i="52"/>
  <c r="E14" i="51"/>
  <c r="AD14" i="51" s="1"/>
  <c r="C11" i="64"/>
  <c r="C11" i="66"/>
  <c r="C11" i="71"/>
  <c r="C11" i="63"/>
  <c r="C11" i="65"/>
  <c r="C11" i="67"/>
  <c r="C11" i="69"/>
  <c r="C11" i="62"/>
  <c r="C11" i="68"/>
  <c r="C11" i="70"/>
  <c r="C11" i="61"/>
  <c r="D7" i="72"/>
  <c r="E9" i="77"/>
  <c r="E9" i="56"/>
  <c r="E10" i="54"/>
  <c r="E9" i="52"/>
  <c r="E10" i="51"/>
  <c r="C7" i="71"/>
  <c r="C7" i="69"/>
  <c r="C7" i="67"/>
  <c r="C7" i="65"/>
  <c r="C7" i="63"/>
  <c r="C7" i="70"/>
  <c r="C7" i="68"/>
  <c r="C7" i="66"/>
  <c r="C7" i="64"/>
  <c r="C7" i="62"/>
  <c r="D30" i="72"/>
  <c r="E32" i="56"/>
  <c r="E33" i="54"/>
  <c r="E33" i="51"/>
  <c r="AD33" i="51" s="1"/>
  <c r="E32" i="52"/>
  <c r="C30" i="63"/>
  <c r="C30" i="65"/>
  <c r="C30" i="61"/>
  <c r="C30" i="66"/>
  <c r="C30" i="68"/>
  <c r="C30" i="70"/>
  <c r="C30" i="64"/>
  <c r="C30" i="67"/>
  <c r="C30" i="69"/>
  <c r="C30" i="71"/>
  <c r="C30" i="62"/>
  <c r="D26" i="72"/>
  <c r="E28" i="56"/>
  <c r="E29" i="54"/>
  <c r="E29" i="51"/>
  <c r="AD29" i="51" s="1"/>
  <c r="E28" i="52"/>
  <c r="C26" i="63"/>
  <c r="C26" i="65"/>
  <c r="C26" i="64"/>
  <c r="C26" i="61"/>
  <c r="C26" i="66"/>
  <c r="C26" i="68"/>
  <c r="C26" i="70"/>
  <c r="C26" i="67"/>
  <c r="C26" i="69"/>
  <c r="C26" i="62"/>
  <c r="C26" i="71"/>
  <c r="D22" i="72"/>
  <c r="E24" i="56"/>
  <c r="E25" i="54"/>
  <c r="E25" i="51"/>
  <c r="AD25" i="51" s="1"/>
  <c r="E24" i="52"/>
  <c r="C22" i="63"/>
  <c r="C22" i="65"/>
  <c r="C22" i="61"/>
  <c r="C22" i="66"/>
  <c r="C22" i="68"/>
  <c r="C22" i="70"/>
  <c r="C22" i="64"/>
  <c r="C22" i="67"/>
  <c r="C22" i="69"/>
  <c r="C22" i="71"/>
  <c r="C22" i="62"/>
  <c r="D18" i="72"/>
  <c r="E20" i="56"/>
  <c r="E21" i="54"/>
  <c r="E21" i="51"/>
  <c r="AD21" i="51" s="1"/>
  <c r="E20" i="52"/>
  <c r="C18" i="63"/>
  <c r="C18" i="65"/>
  <c r="C18" i="64"/>
  <c r="C18" i="61"/>
  <c r="C18" i="66"/>
  <c r="C18" i="68"/>
  <c r="C18" i="70"/>
  <c r="C18" i="67"/>
  <c r="C18" i="69"/>
  <c r="C18" i="71"/>
  <c r="C18" i="62"/>
  <c r="D14" i="72"/>
  <c r="E16" i="56"/>
  <c r="E17" i="54"/>
  <c r="E17" i="51"/>
  <c r="AD17" i="51" s="1"/>
  <c r="E16" i="52"/>
  <c r="C14" i="63"/>
  <c r="C14" i="65"/>
  <c r="C14" i="61"/>
  <c r="C14" i="68"/>
  <c r="C14" i="70"/>
  <c r="C14" i="64"/>
  <c r="C14" i="66"/>
  <c r="C14" i="67"/>
  <c r="C14" i="69"/>
  <c r="C14" i="62"/>
  <c r="C14" i="71"/>
  <c r="D10" i="72"/>
  <c r="E12" i="56"/>
  <c r="E13" i="54"/>
  <c r="E13" i="51"/>
  <c r="AD13" i="51" s="1"/>
  <c r="E12" i="52"/>
  <c r="C10" i="63"/>
  <c r="C10" i="65"/>
  <c r="C10" i="64"/>
  <c r="C10" i="66"/>
  <c r="C10" i="61"/>
  <c r="C10" i="68"/>
  <c r="C10" i="70"/>
  <c r="C10" i="71"/>
  <c r="C10" i="67"/>
  <c r="C10" i="69"/>
  <c r="C10" i="62"/>
  <c r="D29" i="72"/>
  <c r="E31" i="56"/>
  <c r="E32" i="54"/>
  <c r="E32" i="51"/>
  <c r="AD32" i="51" s="1"/>
  <c r="E31" i="52"/>
  <c r="C29" i="64"/>
  <c r="C29" i="63"/>
  <c r="C29" i="65"/>
  <c r="C29" i="62"/>
  <c r="C29" i="67"/>
  <c r="C29" i="69"/>
  <c r="C29" i="66"/>
  <c r="C29" i="68"/>
  <c r="C29" i="70"/>
  <c r="C29" i="71"/>
  <c r="C29" i="61"/>
  <c r="D25" i="72"/>
  <c r="E27" i="56"/>
  <c r="E28" i="54"/>
  <c r="E28" i="51"/>
  <c r="AD28" i="51" s="1"/>
  <c r="E27" i="52"/>
  <c r="C25" i="64"/>
  <c r="C25" i="62"/>
  <c r="C25" i="67"/>
  <c r="C25" i="69"/>
  <c r="C25" i="63"/>
  <c r="C25" i="65"/>
  <c r="C25" i="66"/>
  <c r="C25" i="68"/>
  <c r="C25" i="70"/>
  <c r="C25" i="71"/>
  <c r="C25" i="61"/>
  <c r="D21" i="72"/>
  <c r="E23" i="56"/>
  <c r="E24" i="54"/>
  <c r="E24" i="51"/>
  <c r="AD24" i="51" s="1"/>
  <c r="E23" i="52"/>
  <c r="C21" i="64"/>
  <c r="C21" i="63"/>
  <c r="C21" i="65"/>
  <c r="C21" i="62"/>
  <c r="C21" i="67"/>
  <c r="C21" i="69"/>
  <c r="C21" i="66"/>
  <c r="C21" i="68"/>
  <c r="C21" i="70"/>
  <c r="C21" i="71"/>
  <c r="C21" i="61"/>
  <c r="D17" i="72"/>
  <c r="E19" i="56"/>
  <c r="E20" i="54"/>
  <c r="E20" i="51"/>
  <c r="AD20" i="51" s="1"/>
  <c r="E19" i="52"/>
  <c r="C17" i="64"/>
  <c r="C17" i="62"/>
  <c r="C17" i="67"/>
  <c r="C17" i="69"/>
  <c r="C17" i="63"/>
  <c r="C17" i="65"/>
  <c r="C17" i="66"/>
  <c r="C17" i="68"/>
  <c r="C17" i="70"/>
  <c r="C17" i="71"/>
  <c r="C17" i="61"/>
  <c r="D13" i="72"/>
  <c r="E15" i="56"/>
  <c r="E16" i="54"/>
  <c r="E16" i="51"/>
  <c r="AD16" i="51" s="1"/>
  <c r="E15" i="52"/>
  <c r="C13" i="64"/>
  <c r="C13" i="66"/>
  <c r="C13" i="63"/>
  <c r="C13" i="65"/>
  <c r="C13" i="62"/>
  <c r="C13" i="67"/>
  <c r="C13" i="69"/>
  <c r="C13" i="68"/>
  <c r="C13" i="70"/>
  <c r="C13" i="71"/>
  <c r="C13" i="61"/>
  <c r="D9" i="72"/>
  <c r="E11" i="77"/>
  <c r="E11" i="56"/>
  <c r="E12" i="54"/>
  <c r="E12" i="51"/>
  <c r="E11" i="52"/>
  <c r="C9" i="64"/>
  <c r="C9" i="66"/>
  <c r="C9" i="62"/>
  <c r="C9" i="67"/>
  <c r="C9" i="69"/>
  <c r="C9" i="71"/>
  <c r="C9" i="63"/>
  <c r="C9" i="65"/>
  <c r="C9" i="68"/>
  <c r="C9" i="70"/>
  <c r="C9" i="61"/>
  <c r="E30" i="28"/>
  <c r="E18" i="28"/>
  <c r="E33" i="28"/>
  <c r="E29" i="28"/>
  <c r="E25" i="28"/>
  <c r="E21" i="28"/>
  <c r="E17" i="28"/>
  <c r="E13" i="28"/>
  <c r="E34" i="28"/>
  <c r="E22" i="28"/>
  <c r="E32" i="28"/>
  <c r="E28" i="28"/>
  <c r="E24" i="28"/>
  <c r="E20" i="28"/>
  <c r="E16" i="28"/>
  <c r="E11" i="28"/>
  <c r="E26" i="28"/>
  <c r="E14" i="28"/>
  <c r="E31" i="28"/>
  <c r="E27" i="28"/>
  <c r="E23" i="28"/>
  <c r="E19" i="28"/>
  <c r="E15" i="28"/>
  <c r="E10" i="28"/>
  <c r="H7" i="11"/>
  <c r="AQ49" i="78" l="1"/>
  <c r="AQ49" i="88" s="1"/>
  <c r="AQ48" i="78"/>
  <c r="AQ47" i="78"/>
  <c r="AQ45" i="78"/>
  <c r="AQ46" i="78"/>
  <c r="AQ42" i="78"/>
  <c r="AQ40" i="78"/>
  <c r="AQ44" i="78"/>
  <c r="AQ39" i="78"/>
  <c r="AQ41" i="78"/>
  <c r="AQ43" i="78"/>
  <c r="AQ36" i="78"/>
  <c r="AQ38" i="78"/>
  <c r="AQ37" i="78"/>
  <c r="R5" i="61"/>
  <c r="O4" i="76"/>
  <c r="AV9" i="28"/>
  <c r="G9" i="85"/>
  <c r="AV11" i="28"/>
  <c r="AX11" i="28" s="1"/>
  <c r="G11" i="85"/>
  <c r="AV10" i="28"/>
  <c r="AX10" i="28" s="1"/>
  <c r="G10" i="85"/>
  <c r="Y14" i="51"/>
  <c r="Z14" i="51"/>
  <c r="AP21" i="88"/>
  <c r="AQ21" i="78"/>
  <c r="AP33" i="88"/>
  <c r="AQ33" i="78"/>
  <c r="AP22" i="88"/>
  <c r="AQ22" i="78"/>
  <c r="AQ22" i="88" s="1"/>
  <c r="AP34" i="88"/>
  <c r="AQ34" i="78"/>
  <c r="AP17" i="88"/>
  <c r="AQ17" i="78"/>
  <c r="R13" i="52"/>
  <c r="L13" i="52" s="1"/>
  <c r="L13" i="56" s="1"/>
  <c r="AQ19" i="78"/>
  <c r="AP19" i="88"/>
  <c r="AQ27" i="78"/>
  <c r="AP27" i="88"/>
  <c r="AQ35" i="78"/>
  <c r="AP35" i="88"/>
  <c r="AQ20" i="78"/>
  <c r="AP20" i="88"/>
  <c r="AQ28" i="78"/>
  <c r="AP28" i="88"/>
  <c r="AP14" i="88"/>
  <c r="AQ14" i="78"/>
  <c r="AP13" i="88"/>
  <c r="AQ13" i="78"/>
  <c r="AQ29" i="78"/>
  <c r="AP29" i="88"/>
  <c r="AP18" i="88"/>
  <c r="AQ18" i="78"/>
  <c r="AP26" i="88"/>
  <c r="AQ26" i="78"/>
  <c r="AP25" i="88"/>
  <c r="AQ25" i="78"/>
  <c r="AQ15" i="78"/>
  <c r="AP15" i="88"/>
  <c r="AQ23" i="78"/>
  <c r="AP23" i="88"/>
  <c r="AQ31" i="78"/>
  <c r="AP31" i="88"/>
  <c r="AP16" i="88"/>
  <c r="AQ16" i="78"/>
  <c r="AQ24" i="78"/>
  <c r="AP24" i="88"/>
  <c r="AP32" i="88"/>
  <c r="AQ32" i="78"/>
  <c r="AP30" i="88"/>
  <c r="AQ30" i="78"/>
  <c r="AQ11" i="78"/>
  <c r="AQ12" i="78"/>
  <c r="AP8" i="88"/>
  <c r="R12" i="52"/>
  <c r="L12" i="52" s="1"/>
  <c r="L12" i="56" s="1"/>
  <c r="Y13" i="51"/>
  <c r="Z13" i="51"/>
  <c r="AV12" i="28"/>
  <c r="AX12" i="28" s="1"/>
  <c r="G12" i="85"/>
  <c r="R15" i="52"/>
  <c r="M15" i="52" s="1"/>
  <c r="R31" i="52"/>
  <c r="L31" i="52" s="1"/>
  <c r="L31" i="56" s="1"/>
  <c r="Y34" i="51"/>
  <c r="Y34" i="54" s="1"/>
  <c r="Z34" i="51"/>
  <c r="Y23" i="51"/>
  <c r="Z23" i="51"/>
  <c r="AV21" i="28"/>
  <c r="AX21" i="28" s="1"/>
  <c r="G21" i="85"/>
  <c r="R17" i="52"/>
  <c r="L17" i="52" s="1"/>
  <c r="L17" i="56" s="1"/>
  <c r="Z22" i="51"/>
  <c r="Y22" i="51"/>
  <c r="R33" i="52"/>
  <c r="L33" i="52" s="1"/>
  <c r="L33" i="56" s="1"/>
  <c r="L22" i="52"/>
  <c r="L22" i="56" s="1"/>
  <c r="R22" i="52"/>
  <c r="M22" i="52" s="1"/>
  <c r="Y27" i="51"/>
  <c r="Z27" i="51"/>
  <c r="AV14" i="28"/>
  <c r="AX14" i="28" s="1"/>
  <c r="G14" i="85"/>
  <c r="AV22" i="28"/>
  <c r="AX22" i="28" s="1"/>
  <c r="G22" i="85"/>
  <c r="AV30" i="28"/>
  <c r="AX30" i="28" s="1"/>
  <c r="G30" i="85"/>
  <c r="AV15" i="28"/>
  <c r="AX15" i="28" s="1"/>
  <c r="G15" i="85"/>
  <c r="AV23" i="28"/>
  <c r="AX23" i="28" s="1"/>
  <c r="G23" i="85"/>
  <c r="AV31" i="28"/>
  <c r="AX31" i="28" s="1"/>
  <c r="G31" i="85"/>
  <c r="Y28" i="51"/>
  <c r="Y28" i="54" s="1"/>
  <c r="Z28" i="51"/>
  <c r="Y21" i="51"/>
  <c r="Z21" i="51"/>
  <c r="M24" i="52"/>
  <c r="R24" i="52"/>
  <c r="L24" i="52" s="1"/>
  <c r="L24" i="56" s="1"/>
  <c r="Z18" i="51"/>
  <c r="Y18" i="51"/>
  <c r="R29" i="52"/>
  <c r="L29" i="52" s="1"/>
  <c r="L29" i="56" s="1"/>
  <c r="R18" i="52"/>
  <c r="L18" i="52" s="1"/>
  <c r="L18" i="56" s="1"/>
  <c r="L34" i="52"/>
  <c r="L34" i="56" s="1"/>
  <c r="R34" i="52"/>
  <c r="M34" i="52" s="1"/>
  <c r="AV20" i="28"/>
  <c r="AX20" i="28" s="1"/>
  <c r="G20" i="85"/>
  <c r="AV33" i="28"/>
  <c r="AX33" i="28" s="1"/>
  <c r="G33" i="85"/>
  <c r="Z16" i="51"/>
  <c r="Y16" i="51"/>
  <c r="Y16" i="54" s="1"/>
  <c r="Z32" i="51"/>
  <c r="Y32" i="51"/>
  <c r="Y25" i="51"/>
  <c r="Z25" i="51"/>
  <c r="Y20" i="51"/>
  <c r="Y20" i="54" s="1"/>
  <c r="Z20" i="51"/>
  <c r="R23" i="52"/>
  <c r="L23" i="52" s="1"/>
  <c r="L23" i="56" s="1"/>
  <c r="R16" i="52"/>
  <c r="L16" i="52" s="1"/>
  <c r="L16" i="56" s="1"/>
  <c r="Y29" i="51"/>
  <c r="Y29" i="54" s="1"/>
  <c r="Z29" i="51"/>
  <c r="R32" i="52"/>
  <c r="M32" i="52" s="1"/>
  <c r="R21" i="52"/>
  <c r="L21" i="52" s="1"/>
  <c r="L21" i="56" s="1"/>
  <c r="Y26" i="51"/>
  <c r="Y26" i="54" s="1"/>
  <c r="Z26" i="51"/>
  <c r="Y15" i="51"/>
  <c r="Y15" i="54" s="1"/>
  <c r="Z15" i="51"/>
  <c r="M26" i="52"/>
  <c r="R26" i="52"/>
  <c r="L26" i="52" s="1"/>
  <c r="L26" i="56" s="1"/>
  <c r="Y31" i="51"/>
  <c r="Z31" i="51"/>
  <c r="AV28" i="28"/>
  <c r="AX28" i="28" s="1"/>
  <c r="G28" i="85"/>
  <c r="AV17" i="28"/>
  <c r="AX17" i="28" s="1"/>
  <c r="G17" i="85"/>
  <c r="AV25" i="28"/>
  <c r="AX25" i="28" s="1"/>
  <c r="G25" i="85"/>
  <c r="AV24" i="28"/>
  <c r="AX24" i="28" s="1"/>
  <c r="G24" i="85"/>
  <c r="AV32" i="28"/>
  <c r="AX32" i="28" s="1"/>
  <c r="G32" i="85"/>
  <c r="AV16" i="28"/>
  <c r="AX16" i="28" s="1"/>
  <c r="G16" i="85"/>
  <c r="R19" i="52"/>
  <c r="M19" i="52" s="1"/>
  <c r="L28" i="52"/>
  <c r="L28" i="56" s="1"/>
  <c r="R28" i="52"/>
  <c r="M28" i="52" s="1"/>
  <c r="Y24" i="51"/>
  <c r="Z24" i="51"/>
  <c r="R27" i="52"/>
  <c r="M27" i="52" s="1"/>
  <c r="Y17" i="51"/>
  <c r="Y17" i="54" s="1"/>
  <c r="Z17" i="51"/>
  <c r="R20" i="52"/>
  <c r="L20" i="52" s="1"/>
  <c r="L20" i="56" s="1"/>
  <c r="Y33" i="51"/>
  <c r="Z33" i="51"/>
  <c r="R25" i="52"/>
  <c r="M25" i="52" s="1"/>
  <c r="Y30" i="51"/>
  <c r="Z30" i="51"/>
  <c r="R14" i="52"/>
  <c r="L14" i="52" s="1"/>
  <c r="L14" i="56" s="1"/>
  <c r="Y19" i="51"/>
  <c r="Z19" i="51"/>
  <c r="R30" i="52"/>
  <c r="L30" i="52" s="1"/>
  <c r="L30" i="56" s="1"/>
  <c r="Y35" i="51"/>
  <c r="Y35" i="54" s="1"/>
  <c r="Z35" i="51"/>
  <c r="AV18" i="28"/>
  <c r="AX18" i="28" s="1"/>
  <c r="G18" i="85"/>
  <c r="AV26" i="28"/>
  <c r="AX26" i="28" s="1"/>
  <c r="G26" i="85"/>
  <c r="AV34" i="28"/>
  <c r="AX34" i="28" s="1"/>
  <c r="G34" i="85"/>
  <c r="AV19" i="28"/>
  <c r="AX19" i="28" s="1"/>
  <c r="G19" i="85"/>
  <c r="AV27" i="28"/>
  <c r="AX27" i="28" s="1"/>
  <c r="G27" i="85"/>
  <c r="AV29" i="28"/>
  <c r="AX29" i="28" s="1"/>
  <c r="G29" i="85"/>
  <c r="AQ46" i="88"/>
  <c r="AQ47" i="88"/>
  <c r="AQ44" i="88"/>
  <c r="AQ48" i="88"/>
  <c r="AQ45" i="88"/>
  <c r="G13" i="85"/>
  <c r="D9" i="28"/>
  <c r="D9" i="85"/>
  <c r="D10" i="78"/>
  <c r="C7" i="72"/>
  <c r="D9" i="77"/>
  <c r="KU6" i="76"/>
  <c r="IE6" i="76"/>
  <c r="CY6" i="76"/>
  <c r="GW6" i="76"/>
  <c r="BQ6" i="76"/>
  <c r="MC6" i="76"/>
  <c r="FO6" i="76"/>
  <c r="AI6" i="76"/>
  <c r="JM6" i="76"/>
  <c r="EG6" i="76"/>
  <c r="D9" i="56"/>
  <c r="D10" i="54"/>
  <c r="D9" i="52"/>
  <c r="D10" i="51"/>
  <c r="B7" i="70"/>
  <c r="B7" i="66"/>
  <c r="B7" i="61"/>
  <c r="B7" i="69"/>
  <c r="B7" i="65"/>
  <c r="B7" i="62"/>
  <c r="B7" i="68"/>
  <c r="B7" i="64"/>
  <c r="B7" i="71"/>
  <c r="B7" i="67"/>
  <c r="B7" i="63"/>
  <c r="Y30" i="54"/>
  <c r="Y32" i="54"/>
  <c r="Y25" i="54"/>
  <c r="Y18" i="54"/>
  <c r="Y23" i="54"/>
  <c r="Y21" i="54"/>
  <c r="Y22" i="54"/>
  <c r="Y27" i="54"/>
  <c r="Y14" i="54"/>
  <c r="Y24" i="54"/>
  <c r="Y33" i="54"/>
  <c r="Y31" i="54"/>
  <c r="Y12" i="51"/>
  <c r="Y12" i="54" s="1"/>
  <c r="Z12" i="51"/>
  <c r="AM16" i="62"/>
  <c r="AL16" i="62"/>
  <c r="AK16" i="62"/>
  <c r="AN16" i="62"/>
  <c r="AJ16" i="62"/>
  <c r="BP15" i="76" s="1"/>
  <c r="AL16" i="70"/>
  <c r="AM16" i="70"/>
  <c r="AJ16" i="70"/>
  <c r="MB15" i="76" s="1"/>
  <c r="AN16" i="70"/>
  <c r="AK16" i="70"/>
  <c r="AK16" i="65"/>
  <c r="AM16" i="65"/>
  <c r="AJ16" i="65"/>
  <c r="FN15" i="76" s="1"/>
  <c r="AN16" i="65"/>
  <c r="AL16" i="65"/>
  <c r="AL20" i="62"/>
  <c r="AK20" i="62"/>
  <c r="AM20" i="62"/>
  <c r="AN20" i="62"/>
  <c r="AJ20" i="62"/>
  <c r="BP19" i="76" s="1"/>
  <c r="AM20" i="64"/>
  <c r="AK20" i="64"/>
  <c r="AJ20" i="64"/>
  <c r="EF19" i="76" s="1"/>
  <c r="AN20" i="64"/>
  <c r="AL20" i="64"/>
  <c r="AJ20" i="70"/>
  <c r="MB19" i="76" s="1"/>
  <c r="AM20" i="70"/>
  <c r="AN20" i="70"/>
  <c r="AK20" i="70"/>
  <c r="AL20" i="70"/>
  <c r="AL24" i="67"/>
  <c r="AK24" i="67"/>
  <c r="AM24" i="67"/>
  <c r="AJ24" i="67"/>
  <c r="ID23" i="76" s="1"/>
  <c r="AN24" i="67"/>
  <c r="AM24" i="66"/>
  <c r="AJ24" i="66"/>
  <c r="GV23" i="76" s="1"/>
  <c r="AN24" i="66"/>
  <c r="AK24" i="66"/>
  <c r="AL24" i="66"/>
  <c r="AL28" i="69"/>
  <c r="AK28" i="69"/>
  <c r="AM28" i="69"/>
  <c r="AN28" i="69"/>
  <c r="AJ28" i="69"/>
  <c r="KT27" i="76" s="1"/>
  <c r="AM28" i="70"/>
  <c r="AL28" i="70"/>
  <c r="AJ28" i="70"/>
  <c r="MB27" i="76" s="1"/>
  <c r="AN28" i="70"/>
  <c r="AK28" i="70"/>
  <c r="AJ28" i="63"/>
  <c r="CX27" i="76" s="1"/>
  <c r="AK28" i="63"/>
  <c r="AM28" i="63"/>
  <c r="AL28" i="63"/>
  <c r="AN28" i="63"/>
  <c r="AL32" i="62"/>
  <c r="AK32" i="62"/>
  <c r="AM32" i="62"/>
  <c r="AN32" i="62"/>
  <c r="AJ32" i="62"/>
  <c r="BP31" i="76" s="1"/>
  <c r="AJ32" i="70"/>
  <c r="MB31" i="76" s="1"/>
  <c r="AK32" i="70"/>
  <c r="AM32" i="70"/>
  <c r="AL32" i="70"/>
  <c r="AN32" i="70"/>
  <c r="AK32" i="65"/>
  <c r="AM32" i="65"/>
  <c r="AL32" i="65"/>
  <c r="AJ32" i="65"/>
  <c r="FN31" i="76" s="1"/>
  <c r="AN32" i="65"/>
  <c r="AK9" i="64"/>
  <c r="AN9" i="64"/>
  <c r="AL9" i="64"/>
  <c r="AJ9" i="64"/>
  <c r="AM9" i="64"/>
  <c r="AK13" i="66"/>
  <c r="AL13" i="66"/>
  <c r="AJ13" i="66"/>
  <c r="GV12" i="76" s="1"/>
  <c r="AM13" i="66"/>
  <c r="AN13" i="66"/>
  <c r="AK17" i="61"/>
  <c r="AL17" i="61"/>
  <c r="AM17" i="61"/>
  <c r="AJ17" i="61"/>
  <c r="AH16" i="76" s="1"/>
  <c r="AN17" i="61"/>
  <c r="AL25" i="70"/>
  <c r="AM25" i="70"/>
  <c r="AJ25" i="70"/>
  <c r="MB24" i="76" s="1"/>
  <c r="AN25" i="70"/>
  <c r="AK25" i="70"/>
  <c r="AN29" i="71"/>
  <c r="AJ29" i="71"/>
  <c r="NJ28" i="76" s="1"/>
  <c r="AK29" i="71"/>
  <c r="AL29" i="71"/>
  <c r="AM29" i="71"/>
  <c r="AK14" i="67"/>
  <c r="AL14" i="67"/>
  <c r="AM14" i="67"/>
  <c r="AJ14" i="67"/>
  <c r="ID13" i="76" s="1"/>
  <c r="AN14" i="67"/>
  <c r="AM18" i="69"/>
  <c r="AJ18" i="69"/>
  <c r="KT17" i="76" s="1"/>
  <c r="AN18" i="69"/>
  <c r="AK18" i="69"/>
  <c r="AL18" i="69"/>
  <c r="AM22" i="65"/>
  <c r="AK22" i="65"/>
  <c r="AN22" i="65"/>
  <c r="AL22" i="65"/>
  <c r="AJ22" i="65"/>
  <c r="FN21" i="76" s="1"/>
  <c r="AK26" i="71"/>
  <c r="AJ26" i="71"/>
  <c r="NJ25" i="76" s="1"/>
  <c r="AN26" i="71"/>
  <c r="AL26" i="71"/>
  <c r="AM26" i="71"/>
  <c r="AL30" i="67"/>
  <c r="AJ30" i="67"/>
  <c r="ID29" i="76" s="1"/>
  <c r="AM30" i="67"/>
  <c r="AN30" i="67"/>
  <c r="AK30" i="67"/>
  <c r="AL7" i="66"/>
  <c r="AK7" i="66"/>
  <c r="AN7" i="66"/>
  <c r="AJ7" i="66"/>
  <c r="GV6" i="76" s="1"/>
  <c r="AM7" i="66"/>
  <c r="AK7" i="71"/>
  <c r="AJ7" i="71"/>
  <c r="NJ6" i="76" s="1"/>
  <c r="AN7" i="71"/>
  <c r="AM7" i="71"/>
  <c r="AL7" i="71"/>
  <c r="AN11" i="70"/>
  <c r="AL11" i="70"/>
  <c r="AM11" i="70"/>
  <c r="AJ11" i="70"/>
  <c r="MB10" i="76" s="1"/>
  <c r="AK11" i="70"/>
  <c r="AM15" i="61"/>
  <c r="AJ15" i="61"/>
  <c r="AH14" i="76" s="1"/>
  <c r="AN15" i="61"/>
  <c r="AK15" i="61"/>
  <c r="AL15" i="61"/>
  <c r="AM15" i="67"/>
  <c r="AJ15" i="67"/>
  <c r="ID14" i="76" s="1"/>
  <c r="AK15" i="67"/>
  <c r="AL15" i="67"/>
  <c r="AN15" i="67"/>
  <c r="K15" i="72"/>
  <c r="AK19" i="67"/>
  <c r="AN19" i="67"/>
  <c r="AM19" i="67"/>
  <c r="AJ19" i="67"/>
  <c r="ID18" i="76" s="1"/>
  <c r="AL19" i="67"/>
  <c r="AM23" i="68"/>
  <c r="AL23" i="68"/>
  <c r="AJ23" i="68"/>
  <c r="JL22" i="76" s="1"/>
  <c r="AN23" i="68"/>
  <c r="AK23" i="68"/>
  <c r="AM23" i="64"/>
  <c r="AJ23" i="64"/>
  <c r="EF22" i="76" s="1"/>
  <c r="AK23" i="64"/>
  <c r="AL23" i="64"/>
  <c r="AN23" i="64"/>
  <c r="AJ27" i="62"/>
  <c r="BP26" i="76" s="1"/>
  <c r="AN27" i="62"/>
  <c r="AK27" i="62"/>
  <c r="AL27" i="62"/>
  <c r="AM27" i="62"/>
  <c r="AM31" i="61"/>
  <c r="AJ31" i="61"/>
  <c r="AH30" i="76" s="1"/>
  <c r="AN31" i="61"/>
  <c r="AK31" i="61"/>
  <c r="AL31" i="61"/>
  <c r="AL31" i="69"/>
  <c r="AM31" i="69"/>
  <c r="AK31" i="69"/>
  <c r="AN31" i="69"/>
  <c r="AJ31" i="69"/>
  <c r="KT30" i="76" s="1"/>
  <c r="AM8" i="66"/>
  <c r="AJ8" i="66"/>
  <c r="AN8" i="66"/>
  <c r="AK8" i="66"/>
  <c r="AL8" i="66"/>
  <c r="AJ9" i="65"/>
  <c r="AN9" i="65"/>
  <c r="AM9" i="65"/>
  <c r="AL9" i="65"/>
  <c r="AK9" i="65"/>
  <c r="AJ9" i="67"/>
  <c r="AM9" i="67"/>
  <c r="AN9" i="67"/>
  <c r="AK9" i="67"/>
  <c r="AL9" i="67"/>
  <c r="AL13" i="70"/>
  <c r="AN13" i="70"/>
  <c r="AM13" i="70"/>
  <c r="AK13" i="70"/>
  <c r="AJ13" i="70"/>
  <c r="MB12" i="76" s="1"/>
  <c r="AN13" i="62"/>
  <c r="AM13" i="62"/>
  <c r="AJ13" i="62"/>
  <c r="BP12" i="76" s="1"/>
  <c r="AK13" i="62"/>
  <c r="AL13" i="62"/>
  <c r="AN13" i="64"/>
  <c r="AK13" i="64"/>
  <c r="AL13" i="64"/>
  <c r="AM13" i="64"/>
  <c r="AJ13" i="64"/>
  <c r="EF12" i="76" s="1"/>
  <c r="AN17" i="71"/>
  <c r="AK17" i="71"/>
  <c r="AM17" i="71"/>
  <c r="AL17" i="71"/>
  <c r="AJ17" i="71"/>
  <c r="NJ16" i="76" s="1"/>
  <c r="AN17" i="65"/>
  <c r="AL17" i="65"/>
  <c r="AK17" i="65"/>
  <c r="AM17" i="65"/>
  <c r="AJ17" i="65"/>
  <c r="FN16" i="76" s="1"/>
  <c r="AM17" i="62"/>
  <c r="AL17" i="62"/>
  <c r="AN17" i="62"/>
  <c r="AJ17" i="62"/>
  <c r="BP16" i="76" s="1"/>
  <c r="AK17" i="62"/>
  <c r="AK21" i="61"/>
  <c r="AL21" i="61"/>
  <c r="AM21" i="61"/>
  <c r="AJ21" i="61"/>
  <c r="AH20" i="76" s="1"/>
  <c r="AN21" i="61"/>
  <c r="AN21" i="66"/>
  <c r="AM21" i="66"/>
  <c r="AL21" i="66"/>
  <c r="AK21" i="66"/>
  <c r="AJ21" i="66"/>
  <c r="GV20" i="76" s="1"/>
  <c r="AK21" i="65"/>
  <c r="AM21" i="65"/>
  <c r="AL21" i="65"/>
  <c r="AJ21" i="65"/>
  <c r="FN20" i="76" s="1"/>
  <c r="AN21" i="65"/>
  <c r="AJ25" i="68"/>
  <c r="JL24" i="76" s="1"/>
  <c r="AN25" i="68"/>
  <c r="AK25" i="68"/>
  <c r="AL25" i="68"/>
  <c r="AM25" i="68"/>
  <c r="AL25" i="69"/>
  <c r="AM25" i="69"/>
  <c r="AJ25" i="69"/>
  <c r="KT24" i="76" s="1"/>
  <c r="AN25" i="69"/>
  <c r="AK25" i="69"/>
  <c r="AL29" i="70"/>
  <c r="AJ29" i="70"/>
  <c r="MB28" i="76" s="1"/>
  <c r="AN29" i="70"/>
  <c r="AM29" i="70"/>
  <c r="AK29" i="70"/>
  <c r="AN29" i="67"/>
  <c r="AL29" i="67"/>
  <c r="AK29" i="67"/>
  <c r="AM29" i="67"/>
  <c r="AJ29" i="67"/>
  <c r="ID28" i="76" s="1"/>
  <c r="AL29" i="64"/>
  <c r="AN29" i="64"/>
  <c r="AM29" i="64"/>
  <c r="AK29" i="64"/>
  <c r="AJ29" i="64"/>
  <c r="EF28" i="76" s="1"/>
  <c r="AM10" i="69"/>
  <c r="AJ10" i="69"/>
  <c r="KT9" i="76" s="1"/>
  <c r="AN10" i="69"/>
  <c r="AK10" i="69"/>
  <c r="AL10" i="69"/>
  <c r="AK10" i="68"/>
  <c r="AN10" i="68"/>
  <c r="AL10" i="68"/>
  <c r="AJ10" i="68"/>
  <c r="JL9" i="76" s="1"/>
  <c r="AM10" i="68"/>
  <c r="AK10" i="65"/>
  <c r="AM10" i="65"/>
  <c r="AJ10" i="65"/>
  <c r="FN9" i="76" s="1"/>
  <c r="AN10" i="65"/>
  <c r="AL10" i="65"/>
  <c r="AM14" i="71"/>
  <c r="AN14" i="71"/>
  <c r="AK14" i="71"/>
  <c r="AL14" i="71"/>
  <c r="AJ14" i="71"/>
  <c r="NJ13" i="76" s="1"/>
  <c r="AK14" i="66"/>
  <c r="AM14" i="66"/>
  <c r="AL14" i="66"/>
  <c r="AJ14" i="66"/>
  <c r="GV13" i="76" s="1"/>
  <c r="AN14" i="66"/>
  <c r="AJ14" i="61"/>
  <c r="AH13" i="76" s="1"/>
  <c r="AN14" i="61"/>
  <c r="AK14" i="61"/>
  <c r="AL14" i="61"/>
  <c r="AM14" i="61"/>
  <c r="AK18" i="67"/>
  <c r="AM18" i="67"/>
  <c r="AL18" i="67"/>
  <c r="AJ18" i="67"/>
  <c r="ID17" i="76" s="1"/>
  <c r="AN18" i="67"/>
  <c r="AJ18" i="61"/>
  <c r="AH17" i="76" s="1"/>
  <c r="AN18" i="61"/>
  <c r="AK18" i="61"/>
  <c r="AL18" i="61"/>
  <c r="AM18" i="61"/>
  <c r="AM22" i="69"/>
  <c r="AJ22" i="69"/>
  <c r="KT21" i="76" s="1"/>
  <c r="AN22" i="69"/>
  <c r="AK22" i="69"/>
  <c r="AL22" i="69"/>
  <c r="AK22" i="68"/>
  <c r="AM22" i="68"/>
  <c r="AL22" i="68"/>
  <c r="AJ22" i="68"/>
  <c r="JL21" i="76" s="1"/>
  <c r="AN22" i="68"/>
  <c r="AK22" i="63"/>
  <c r="AM22" i="63"/>
  <c r="AL22" i="63"/>
  <c r="AN22" i="63"/>
  <c r="AJ22" i="63"/>
  <c r="CX21" i="76" s="1"/>
  <c r="AJ26" i="62"/>
  <c r="BP25" i="76" s="1"/>
  <c r="AL26" i="62"/>
  <c r="AM26" i="62"/>
  <c r="AK26" i="62"/>
  <c r="AN26" i="62"/>
  <c r="AK26" i="68"/>
  <c r="AL26" i="68"/>
  <c r="AJ26" i="68"/>
  <c r="JL25" i="76" s="1"/>
  <c r="AN26" i="68"/>
  <c r="AM26" i="68"/>
  <c r="AM26" i="65"/>
  <c r="AK26" i="65"/>
  <c r="AL26" i="65"/>
  <c r="AJ26" i="65"/>
  <c r="FN25" i="76" s="1"/>
  <c r="AN26" i="65"/>
  <c r="AJ30" i="62"/>
  <c r="BP29" i="76" s="1"/>
  <c r="AK30" i="62"/>
  <c r="AM30" i="62"/>
  <c r="AL30" i="62"/>
  <c r="AN30" i="62"/>
  <c r="AJ30" i="64"/>
  <c r="EF29" i="76" s="1"/>
  <c r="AM30" i="64"/>
  <c r="AK30" i="64"/>
  <c r="AL30" i="64"/>
  <c r="AN30" i="64"/>
  <c r="AJ30" i="61"/>
  <c r="AH29" i="76" s="1"/>
  <c r="AN30" i="61"/>
  <c r="AK30" i="61"/>
  <c r="AL30" i="61"/>
  <c r="AM30" i="61"/>
  <c r="AN7" i="68"/>
  <c r="AJ7" i="68"/>
  <c r="JL6" i="76" s="1"/>
  <c r="AM7" i="68"/>
  <c r="AL7" i="68"/>
  <c r="AK7" i="68"/>
  <c r="AM7" i="65"/>
  <c r="AL7" i="65"/>
  <c r="AK7" i="65"/>
  <c r="AJ7" i="65"/>
  <c r="AN7" i="65"/>
  <c r="AK11" i="68"/>
  <c r="AN11" i="68"/>
  <c r="AJ11" i="68"/>
  <c r="JL10" i="76" s="1"/>
  <c r="AL11" i="68"/>
  <c r="AM11" i="68"/>
  <c r="AK11" i="65"/>
  <c r="AJ11" i="65"/>
  <c r="FN10" i="76" s="1"/>
  <c r="AN11" i="65"/>
  <c r="AL11" i="65"/>
  <c r="AM11" i="65"/>
  <c r="AM11" i="64"/>
  <c r="AK11" i="64"/>
  <c r="AN11" i="64"/>
  <c r="AL11" i="64"/>
  <c r="AJ11" i="64"/>
  <c r="EF10" i="76" s="1"/>
  <c r="AK15" i="71"/>
  <c r="AL15" i="71"/>
  <c r="AJ15" i="71"/>
  <c r="NJ14" i="76" s="1"/>
  <c r="AM15" i="71"/>
  <c r="AN15" i="71"/>
  <c r="AM15" i="63"/>
  <c r="AJ15" i="63"/>
  <c r="CX14" i="76" s="1"/>
  <c r="AK15" i="63"/>
  <c r="AL15" i="63"/>
  <c r="AN15" i="63"/>
  <c r="AM15" i="66"/>
  <c r="AN15" i="66"/>
  <c r="AK15" i="66"/>
  <c r="AL15" i="66"/>
  <c r="AJ15" i="66"/>
  <c r="GV14" i="76" s="1"/>
  <c r="AM19" i="61"/>
  <c r="AJ19" i="61"/>
  <c r="AH18" i="76" s="1"/>
  <c r="AN19" i="61"/>
  <c r="AK19" i="61"/>
  <c r="AL19" i="61"/>
  <c r="AK19" i="66"/>
  <c r="AM19" i="66"/>
  <c r="AL19" i="66"/>
  <c r="AN19" i="66"/>
  <c r="AJ19" i="66"/>
  <c r="GV18" i="76" s="1"/>
  <c r="AK19" i="65"/>
  <c r="AN19" i="65"/>
  <c r="AL19" i="65"/>
  <c r="AM19" i="65"/>
  <c r="AJ19" i="65"/>
  <c r="FN18" i="76" s="1"/>
  <c r="AL23" i="66"/>
  <c r="AN23" i="66"/>
  <c r="AJ23" i="66"/>
  <c r="GV22" i="76" s="1"/>
  <c r="AM23" i="66"/>
  <c r="AK23" i="66"/>
  <c r="AK23" i="62"/>
  <c r="AN23" i="62"/>
  <c r="AJ23" i="62"/>
  <c r="BP22" i="76" s="1"/>
  <c r="AL23" i="62"/>
  <c r="AM23" i="62"/>
  <c r="AN27" i="70"/>
  <c r="AL27" i="70"/>
  <c r="AK27" i="70"/>
  <c r="AM27" i="70"/>
  <c r="AJ27" i="70"/>
  <c r="MB26" i="76" s="1"/>
  <c r="AM27" i="69"/>
  <c r="AL27" i="69"/>
  <c r="AK27" i="69"/>
  <c r="AJ27" i="69"/>
  <c r="KT26" i="76" s="1"/>
  <c r="AN27" i="69"/>
  <c r="AL27" i="64"/>
  <c r="AJ27" i="64"/>
  <c r="EF26" i="76" s="1"/>
  <c r="AM27" i="64"/>
  <c r="AN27" i="64"/>
  <c r="AK27" i="64"/>
  <c r="AJ31" i="71"/>
  <c r="NJ30" i="76" s="1"/>
  <c r="AM31" i="71"/>
  <c r="AN31" i="71"/>
  <c r="AK31" i="71"/>
  <c r="AL31" i="71"/>
  <c r="AN31" i="65"/>
  <c r="AL31" i="65"/>
  <c r="AK31" i="65"/>
  <c r="AJ31" i="65"/>
  <c r="FN30" i="76" s="1"/>
  <c r="AM31" i="65"/>
  <c r="AK31" i="67"/>
  <c r="AJ31" i="67"/>
  <c r="ID30" i="76" s="1"/>
  <c r="AM31" i="67"/>
  <c r="AL31" i="67"/>
  <c r="AN31" i="67"/>
  <c r="AL8" i="62"/>
  <c r="AK8" i="62"/>
  <c r="AM8" i="62"/>
  <c r="AN8" i="62"/>
  <c r="AJ8" i="62"/>
  <c r="AL8" i="61"/>
  <c r="AM8" i="61"/>
  <c r="AJ8" i="61"/>
  <c r="AN8" i="61"/>
  <c r="AK8" i="61"/>
  <c r="AM8" i="64"/>
  <c r="AK8" i="64"/>
  <c r="AJ8" i="64"/>
  <c r="AN8" i="64"/>
  <c r="AL8" i="64"/>
  <c r="AL12" i="67"/>
  <c r="AM12" i="67"/>
  <c r="AK12" i="67"/>
  <c r="AN12" i="67"/>
  <c r="AJ12" i="67"/>
  <c r="ID11" i="76" s="1"/>
  <c r="AK12" i="70"/>
  <c r="AL12" i="70"/>
  <c r="AJ12" i="70"/>
  <c r="MB11" i="76" s="1"/>
  <c r="AM12" i="70"/>
  <c r="AN12" i="70"/>
  <c r="AK16" i="69"/>
  <c r="AM16" i="69"/>
  <c r="AL16" i="69"/>
  <c r="AJ16" i="69"/>
  <c r="KT15" i="76" s="1"/>
  <c r="AN16" i="69"/>
  <c r="AK16" i="68"/>
  <c r="AN16" i="68"/>
  <c r="AL16" i="68"/>
  <c r="AM16" i="68"/>
  <c r="AJ16" i="68"/>
  <c r="JL15" i="76" s="1"/>
  <c r="AJ16" i="63"/>
  <c r="CX15" i="76" s="1"/>
  <c r="AL16" i="63"/>
  <c r="AN16" i="63"/>
  <c r="AM16" i="63"/>
  <c r="AK16" i="63"/>
  <c r="AM20" i="71"/>
  <c r="AN20" i="71"/>
  <c r="AK20" i="71"/>
  <c r="AJ20" i="71"/>
  <c r="NJ19" i="76" s="1"/>
  <c r="AL20" i="71"/>
  <c r="AL20" i="61"/>
  <c r="AM20" i="61"/>
  <c r="AJ20" i="61"/>
  <c r="AH19" i="76" s="1"/>
  <c r="AN20" i="61"/>
  <c r="AK20" i="61"/>
  <c r="AK20" i="65"/>
  <c r="AM20" i="65"/>
  <c r="AL20" i="65"/>
  <c r="AJ20" i="65"/>
  <c r="FN19" i="76" s="1"/>
  <c r="AN20" i="65"/>
  <c r="AM24" i="71"/>
  <c r="AL24" i="71"/>
  <c r="AN24" i="71"/>
  <c r="AK24" i="71"/>
  <c r="AJ24" i="71"/>
  <c r="NJ23" i="76" s="1"/>
  <c r="AL24" i="61"/>
  <c r="AM24" i="61"/>
  <c r="AJ24" i="61"/>
  <c r="AH23" i="76" s="1"/>
  <c r="AN24" i="61"/>
  <c r="AK24" i="61"/>
  <c r="AK24" i="64"/>
  <c r="AM24" i="64"/>
  <c r="AJ24" i="64"/>
  <c r="EF23" i="76" s="1"/>
  <c r="AN24" i="64"/>
  <c r="AL24" i="64"/>
  <c r="AL28" i="67"/>
  <c r="AM28" i="67"/>
  <c r="AK28" i="67"/>
  <c r="AN28" i="67"/>
  <c r="AJ28" i="67"/>
  <c r="ID27" i="76" s="1"/>
  <c r="AK28" i="68"/>
  <c r="AM28" i="68"/>
  <c r="AL28" i="68"/>
  <c r="AJ28" i="68"/>
  <c r="JL27" i="76" s="1"/>
  <c r="AN28" i="68"/>
  <c r="AL32" i="69"/>
  <c r="AM32" i="69"/>
  <c r="AK32" i="69"/>
  <c r="AJ32" i="69"/>
  <c r="KT31" i="76" s="1"/>
  <c r="AN32" i="69"/>
  <c r="AK32" i="68"/>
  <c r="AJ32" i="68"/>
  <c r="JL31" i="76" s="1"/>
  <c r="AN32" i="68"/>
  <c r="AM32" i="68"/>
  <c r="AL32" i="68"/>
  <c r="AJ32" i="63"/>
  <c r="CX31" i="76" s="1"/>
  <c r="AL32" i="63"/>
  <c r="AM32" i="63"/>
  <c r="AN32" i="63"/>
  <c r="AK32" i="63"/>
  <c r="Z11" i="51"/>
  <c r="Y11" i="51"/>
  <c r="Y11" i="54" s="1"/>
  <c r="AM9" i="69"/>
  <c r="AJ9" i="69"/>
  <c r="AK9" i="69"/>
  <c r="AL9" i="69"/>
  <c r="AN9" i="69"/>
  <c r="AK13" i="71"/>
  <c r="AL13" i="71"/>
  <c r="AJ13" i="71"/>
  <c r="NJ12" i="76" s="1"/>
  <c r="AM13" i="71"/>
  <c r="AN13" i="71"/>
  <c r="AM17" i="66"/>
  <c r="AN17" i="66"/>
  <c r="AK17" i="66"/>
  <c r="AJ17" i="66"/>
  <c r="GV16" i="76" s="1"/>
  <c r="AL17" i="66"/>
  <c r="AL25" i="63"/>
  <c r="AK25" i="63"/>
  <c r="AN25" i="63"/>
  <c r="AJ25" i="63"/>
  <c r="CX24" i="76" s="1"/>
  <c r="AM25" i="63"/>
  <c r="AL29" i="69"/>
  <c r="AN29" i="69"/>
  <c r="AJ29" i="69"/>
  <c r="KT28" i="76" s="1"/>
  <c r="AK29" i="69"/>
  <c r="AM29" i="69"/>
  <c r="AJ10" i="70"/>
  <c r="MB9" i="76" s="1"/>
  <c r="AN10" i="70"/>
  <c r="AM10" i="70"/>
  <c r="AK10" i="70"/>
  <c r="AL10" i="70"/>
  <c r="AL18" i="66"/>
  <c r="AK18" i="66"/>
  <c r="AM18" i="66"/>
  <c r="AN18" i="66"/>
  <c r="AJ18" i="66"/>
  <c r="GV17" i="76" s="1"/>
  <c r="AL18" i="63"/>
  <c r="AK18" i="63"/>
  <c r="AM18" i="63"/>
  <c r="AN18" i="63"/>
  <c r="AJ18" i="63"/>
  <c r="CX17" i="76" s="1"/>
  <c r="AJ22" i="70"/>
  <c r="MB21" i="76" s="1"/>
  <c r="AN22" i="70"/>
  <c r="AK22" i="70"/>
  <c r="AM22" i="70"/>
  <c r="AL22" i="70"/>
  <c r="AL26" i="64"/>
  <c r="AK26" i="64"/>
  <c r="AN26" i="64"/>
  <c r="AM26" i="64"/>
  <c r="AJ26" i="64"/>
  <c r="EF25" i="76" s="1"/>
  <c r="AK30" i="66"/>
  <c r="AM30" i="66"/>
  <c r="AL30" i="66"/>
  <c r="AJ30" i="66"/>
  <c r="GV29" i="76" s="1"/>
  <c r="AN30" i="66"/>
  <c r="AK11" i="66"/>
  <c r="AN11" i="66"/>
  <c r="AJ11" i="66"/>
  <c r="GV10" i="76" s="1"/>
  <c r="AL11" i="66"/>
  <c r="AM11" i="66"/>
  <c r="AN15" i="65"/>
  <c r="AJ15" i="65"/>
  <c r="FN14" i="76" s="1"/>
  <c r="AM15" i="65"/>
  <c r="AL15" i="65"/>
  <c r="AK15" i="65"/>
  <c r="AM19" i="68"/>
  <c r="AJ19" i="68"/>
  <c r="JL18" i="76" s="1"/>
  <c r="AN19" i="68"/>
  <c r="AK19" i="68"/>
  <c r="AL19" i="68"/>
  <c r="AL12" i="61"/>
  <c r="AM12" i="61"/>
  <c r="AJ12" i="61"/>
  <c r="AH11" i="76" s="1"/>
  <c r="AN12" i="61"/>
  <c r="AK12" i="61"/>
  <c r="AK9" i="61"/>
  <c r="AL9" i="61"/>
  <c r="AM9" i="61"/>
  <c r="AN9" i="61"/>
  <c r="AJ9" i="61"/>
  <c r="AN9" i="63"/>
  <c r="AJ9" i="63"/>
  <c r="AM9" i="63"/>
  <c r="AL9" i="63"/>
  <c r="AK9" i="63"/>
  <c r="AL9" i="62"/>
  <c r="AK9" i="62"/>
  <c r="AN9" i="62"/>
  <c r="AM9" i="62"/>
  <c r="AJ9" i="62"/>
  <c r="AM13" i="68"/>
  <c r="AN13" i="68"/>
  <c r="AL13" i="68"/>
  <c r="AJ13" i="68"/>
  <c r="JL12" i="76" s="1"/>
  <c r="AK13" i="68"/>
  <c r="AK13" i="65"/>
  <c r="AN13" i="65"/>
  <c r="AL13" i="65"/>
  <c r="AJ13" i="65"/>
  <c r="FN12" i="76" s="1"/>
  <c r="AM13" i="65"/>
  <c r="AM17" i="70"/>
  <c r="AL17" i="70"/>
  <c r="AJ17" i="70"/>
  <c r="MB16" i="76" s="1"/>
  <c r="AN17" i="70"/>
  <c r="AK17" i="70"/>
  <c r="AL17" i="63"/>
  <c r="AN17" i="63"/>
  <c r="AK17" i="63"/>
  <c r="AJ17" i="63"/>
  <c r="CX16" i="76" s="1"/>
  <c r="AM17" i="63"/>
  <c r="AK17" i="64"/>
  <c r="AN17" i="64"/>
  <c r="AJ17" i="64"/>
  <c r="EF16" i="76" s="1"/>
  <c r="AM17" i="64"/>
  <c r="AL17" i="64"/>
  <c r="AL21" i="71"/>
  <c r="AN21" i="71"/>
  <c r="AK21" i="71"/>
  <c r="AJ21" i="71"/>
  <c r="NJ20" i="76" s="1"/>
  <c r="AM21" i="71"/>
  <c r="AJ21" i="69"/>
  <c r="KT20" i="76" s="1"/>
  <c r="AK21" i="69"/>
  <c r="AL21" i="69"/>
  <c r="AM21" i="69"/>
  <c r="AN21" i="69"/>
  <c r="AK21" i="63"/>
  <c r="AJ21" i="63"/>
  <c r="CX20" i="76" s="1"/>
  <c r="AL21" i="63"/>
  <c r="AN21" i="63"/>
  <c r="AM21" i="63"/>
  <c r="AK25" i="61"/>
  <c r="AL25" i="61"/>
  <c r="AM25" i="61"/>
  <c r="AN25" i="61"/>
  <c r="AJ25" i="61"/>
  <c r="AH24" i="76" s="1"/>
  <c r="AK25" i="66"/>
  <c r="AL25" i="66"/>
  <c r="AN25" i="66"/>
  <c r="AJ25" i="66"/>
  <c r="GV24" i="76" s="1"/>
  <c r="AM25" i="66"/>
  <c r="AK25" i="67"/>
  <c r="AM25" i="67"/>
  <c r="AN25" i="67"/>
  <c r="AJ25" i="67"/>
  <c r="ID24" i="76" s="1"/>
  <c r="AL25" i="67"/>
  <c r="N25" i="72"/>
  <c r="G25" i="72"/>
  <c r="AK29" i="68"/>
  <c r="AN29" i="68"/>
  <c r="AL29" i="68"/>
  <c r="AJ29" i="68"/>
  <c r="JL28" i="76" s="1"/>
  <c r="AM29" i="68"/>
  <c r="AL29" i="62"/>
  <c r="AM29" i="62"/>
  <c r="AJ29" i="62"/>
  <c r="BP28" i="76" s="1"/>
  <c r="AN29" i="62"/>
  <c r="AK29" i="62"/>
  <c r="AK10" i="67"/>
  <c r="AL10" i="67"/>
  <c r="AJ10" i="67"/>
  <c r="ID9" i="76" s="1"/>
  <c r="AM10" i="67"/>
  <c r="AN10" i="67"/>
  <c r="AJ10" i="61"/>
  <c r="AH9" i="76" s="1"/>
  <c r="AN10" i="61"/>
  <c r="AK10" i="61"/>
  <c r="AL10" i="61"/>
  <c r="AM10" i="61"/>
  <c r="AL10" i="63"/>
  <c r="AK10" i="63"/>
  <c r="AM10" i="63"/>
  <c r="AN10" i="63"/>
  <c r="AJ10" i="63"/>
  <c r="CX9" i="76" s="1"/>
  <c r="AJ14" i="62"/>
  <c r="BP13" i="76" s="1"/>
  <c r="AL14" i="62"/>
  <c r="AM14" i="62"/>
  <c r="AK14" i="62"/>
  <c r="AN14" i="62"/>
  <c r="AL14" i="64"/>
  <c r="AK14" i="64"/>
  <c r="AN14" i="64"/>
  <c r="AJ14" i="64"/>
  <c r="EF13" i="76" s="1"/>
  <c r="AM14" i="64"/>
  <c r="AK14" i="65"/>
  <c r="AN14" i="65"/>
  <c r="AL14" i="65"/>
  <c r="AM14" i="65"/>
  <c r="AJ14" i="65"/>
  <c r="FN13" i="76" s="1"/>
  <c r="AJ18" i="62"/>
  <c r="BP17" i="76" s="1"/>
  <c r="AM18" i="62"/>
  <c r="AK18" i="62"/>
  <c r="AN18" i="62"/>
  <c r="AL18" i="62"/>
  <c r="AN18" i="70"/>
  <c r="AJ18" i="70"/>
  <c r="MB17" i="76" s="1"/>
  <c r="AM18" i="70"/>
  <c r="AK18" i="70"/>
  <c r="AL18" i="70"/>
  <c r="AL18" i="64"/>
  <c r="AK18" i="64"/>
  <c r="AN18" i="64"/>
  <c r="AJ18" i="64"/>
  <c r="EF17" i="76" s="1"/>
  <c r="AM18" i="64"/>
  <c r="J18" i="72"/>
  <c r="AK22" i="67"/>
  <c r="AL22" i="67"/>
  <c r="AJ22" i="67"/>
  <c r="ID21" i="76" s="1"/>
  <c r="AN22" i="67"/>
  <c r="AM22" i="67"/>
  <c r="AL22" i="66"/>
  <c r="AK22" i="66"/>
  <c r="AM22" i="66"/>
  <c r="AJ22" i="66"/>
  <c r="GV21" i="76" s="1"/>
  <c r="AN22" i="66"/>
  <c r="AM26" i="69"/>
  <c r="AJ26" i="69"/>
  <c r="KT25" i="76" s="1"/>
  <c r="AN26" i="69"/>
  <c r="AK26" i="69"/>
  <c r="AL26" i="69"/>
  <c r="AL26" i="66"/>
  <c r="AK26" i="66"/>
  <c r="AM26" i="66"/>
  <c r="AN26" i="66"/>
  <c r="AJ26" i="66"/>
  <c r="GV25" i="76" s="1"/>
  <c r="AK26" i="63"/>
  <c r="AL26" i="63"/>
  <c r="AM26" i="63"/>
  <c r="AN26" i="63"/>
  <c r="AJ26" i="63"/>
  <c r="CX25" i="76" s="1"/>
  <c r="AK30" i="71"/>
  <c r="AJ30" i="71"/>
  <c r="NJ29" i="76" s="1"/>
  <c r="AM30" i="71"/>
  <c r="AL30" i="71"/>
  <c r="AN30" i="71"/>
  <c r="AK30" i="70"/>
  <c r="AJ30" i="70"/>
  <c r="MB29" i="76" s="1"/>
  <c r="AM30" i="70"/>
  <c r="AN30" i="70"/>
  <c r="AL30" i="70"/>
  <c r="AK30" i="65"/>
  <c r="AM30" i="65"/>
  <c r="AJ30" i="65"/>
  <c r="FN29" i="76" s="1"/>
  <c r="AN30" i="65"/>
  <c r="AL30" i="65"/>
  <c r="AK7" i="62"/>
  <c r="AN7" i="62"/>
  <c r="AJ7" i="62"/>
  <c r="BP6" i="76" s="1"/>
  <c r="AM7" i="62"/>
  <c r="AL7" i="62"/>
  <c r="AL7" i="70"/>
  <c r="AK7" i="70"/>
  <c r="AN7" i="70"/>
  <c r="AJ7" i="70"/>
  <c r="MB6" i="76" s="1"/>
  <c r="AM7" i="70"/>
  <c r="AK7" i="67"/>
  <c r="AN7" i="67"/>
  <c r="AL7" i="67"/>
  <c r="AJ7" i="67"/>
  <c r="ID6" i="76" s="1"/>
  <c r="AM7" i="67"/>
  <c r="AK11" i="62"/>
  <c r="AJ11" i="62"/>
  <c r="BP10" i="76" s="1"/>
  <c r="AN11" i="62"/>
  <c r="AL11" i="62"/>
  <c r="AM11" i="62"/>
  <c r="AL11" i="63"/>
  <c r="AN11" i="63"/>
  <c r="AJ11" i="63"/>
  <c r="CX10" i="76" s="1"/>
  <c r="AK11" i="63"/>
  <c r="AM11" i="63"/>
  <c r="AL15" i="70"/>
  <c r="AN15" i="70"/>
  <c r="AJ15" i="70"/>
  <c r="MB14" i="76" s="1"/>
  <c r="AK15" i="70"/>
  <c r="AM15" i="70"/>
  <c r="AM15" i="62"/>
  <c r="AN15" i="62"/>
  <c r="AK15" i="62"/>
  <c r="AJ15" i="62"/>
  <c r="BP14" i="76" s="1"/>
  <c r="AL15" i="62"/>
  <c r="AM15" i="64"/>
  <c r="AK15" i="64"/>
  <c r="AN15" i="64"/>
  <c r="AJ15" i="64"/>
  <c r="EF14" i="76" s="1"/>
  <c r="AL15" i="64"/>
  <c r="AM19" i="71"/>
  <c r="AN19" i="71"/>
  <c r="AK19" i="71"/>
  <c r="AL19" i="71"/>
  <c r="AJ19" i="71"/>
  <c r="NJ18" i="76" s="1"/>
  <c r="AJ19" i="62"/>
  <c r="BP18" i="76" s="1"/>
  <c r="AM19" i="62"/>
  <c r="AK19" i="62"/>
  <c r="AL19" i="62"/>
  <c r="AN19" i="62"/>
  <c r="AM19" i="63"/>
  <c r="AN19" i="63"/>
  <c r="AL19" i="63"/>
  <c r="AK19" i="63"/>
  <c r="AJ19" i="63"/>
  <c r="CX18" i="76" s="1"/>
  <c r="AM23" i="61"/>
  <c r="AJ23" i="61"/>
  <c r="AH22" i="76" s="1"/>
  <c r="AN23" i="61"/>
  <c r="AK23" i="61"/>
  <c r="AL23" i="61"/>
  <c r="AN23" i="65"/>
  <c r="AK23" i="65"/>
  <c r="AJ23" i="65"/>
  <c r="FN22" i="76" s="1"/>
  <c r="AM23" i="65"/>
  <c r="AL23" i="65"/>
  <c r="AM23" i="69"/>
  <c r="AN23" i="69"/>
  <c r="AJ23" i="69"/>
  <c r="KT22" i="76" s="1"/>
  <c r="AL23" i="69"/>
  <c r="AK23" i="69"/>
  <c r="AM27" i="68"/>
  <c r="AJ27" i="68"/>
  <c r="JL26" i="76" s="1"/>
  <c r="AN27" i="68"/>
  <c r="AK27" i="68"/>
  <c r="AL27" i="68"/>
  <c r="AN27" i="67"/>
  <c r="AM27" i="67"/>
  <c r="AK27" i="67"/>
  <c r="AJ27" i="67"/>
  <c r="ID26" i="76" s="1"/>
  <c r="AL27" i="67"/>
  <c r="AN31" i="70"/>
  <c r="AJ31" i="70"/>
  <c r="MB30" i="76" s="1"/>
  <c r="AM31" i="70"/>
  <c r="AL31" i="70"/>
  <c r="AK31" i="70"/>
  <c r="AJ31" i="63"/>
  <c r="CX30" i="76" s="1"/>
  <c r="AM31" i="63"/>
  <c r="AN31" i="63"/>
  <c r="AL31" i="63"/>
  <c r="AK31" i="63"/>
  <c r="AK31" i="64"/>
  <c r="AN31" i="64"/>
  <c r="AM31" i="64"/>
  <c r="AJ31" i="64"/>
  <c r="EF30" i="76" s="1"/>
  <c r="AL31" i="64"/>
  <c r="AJ8" i="71"/>
  <c r="NJ7" i="76" s="1"/>
  <c r="AM8" i="71"/>
  <c r="AN8" i="71"/>
  <c r="AK8" i="71"/>
  <c r="AL8" i="71"/>
  <c r="L10" i="90" s="1"/>
  <c r="AJ8" i="70"/>
  <c r="AN8" i="70"/>
  <c r="AK8" i="70"/>
  <c r="AL8" i="70"/>
  <c r="AM8" i="70"/>
  <c r="AK8" i="65"/>
  <c r="AN8" i="65"/>
  <c r="AM8" i="65"/>
  <c r="AL8" i="65"/>
  <c r="AJ8" i="65"/>
  <c r="AL12" i="62"/>
  <c r="AK12" i="62"/>
  <c r="AJ12" i="62"/>
  <c r="BP11" i="76" s="1"/>
  <c r="AM12" i="62"/>
  <c r="AN12" i="62"/>
  <c r="AM12" i="66"/>
  <c r="AJ12" i="66"/>
  <c r="GV11" i="76" s="1"/>
  <c r="AN12" i="66"/>
  <c r="AK12" i="66"/>
  <c r="AL12" i="66"/>
  <c r="AK12" i="68"/>
  <c r="AM12" i="68"/>
  <c r="AJ12" i="68"/>
  <c r="JL11" i="76" s="1"/>
  <c r="AN12" i="68"/>
  <c r="AL12" i="68"/>
  <c r="AL16" i="67"/>
  <c r="AK16" i="67"/>
  <c r="AM16" i="67"/>
  <c r="AJ16" i="67"/>
  <c r="ID15" i="76" s="1"/>
  <c r="AN16" i="67"/>
  <c r="AM16" i="66"/>
  <c r="AJ16" i="66"/>
  <c r="GV15" i="76" s="1"/>
  <c r="AN16" i="66"/>
  <c r="AK16" i="66"/>
  <c r="AL16" i="66"/>
  <c r="AL20" i="69"/>
  <c r="AM20" i="69"/>
  <c r="AK20" i="69"/>
  <c r="AN20" i="69"/>
  <c r="AJ20" i="69"/>
  <c r="KT19" i="76" s="1"/>
  <c r="AK20" i="68"/>
  <c r="AJ20" i="68"/>
  <c r="JL19" i="76" s="1"/>
  <c r="AM20" i="68"/>
  <c r="AN20" i="68"/>
  <c r="AL20" i="68"/>
  <c r="AJ20" i="63"/>
  <c r="CX19" i="76" s="1"/>
  <c r="AM20" i="63"/>
  <c r="AN20" i="63"/>
  <c r="AK20" i="63"/>
  <c r="AL20" i="63"/>
  <c r="AL24" i="62"/>
  <c r="AK24" i="62"/>
  <c r="AM24" i="62"/>
  <c r="AN24" i="62"/>
  <c r="AJ24" i="62"/>
  <c r="BP23" i="76" s="1"/>
  <c r="AN24" i="70"/>
  <c r="AK24" i="70"/>
  <c r="AJ24" i="70"/>
  <c r="MB23" i="76" s="1"/>
  <c r="AM24" i="70"/>
  <c r="AL24" i="70"/>
  <c r="AK24" i="65"/>
  <c r="AL24" i="65"/>
  <c r="AJ24" i="65"/>
  <c r="FN23" i="76" s="1"/>
  <c r="AN24" i="65"/>
  <c r="AM24" i="65"/>
  <c r="AK28" i="62"/>
  <c r="AM28" i="62"/>
  <c r="AL28" i="62"/>
  <c r="AJ28" i="62"/>
  <c r="BP27" i="76" s="1"/>
  <c r="AN28" i="62"/>
  <c r="AJ28" i="64"/>
  <c r="EF27" i="76" s="1"/>
  <c r="AK28" i="64"/>
  <c r="AM28" i="64"/>
  <c r="AN28" i="64"/>
  <c r="AL28" i="64"/>
  <c r="AM28" i="66"/>
  <c r="AJ28" i="66"/>
  <c r="GV27" i="76" s="1"/>
  <c r="AN28" i="66"/>
  <c r="AK28" i="66"/>
  <c r="AL28" i="66"/>
  <c r="G28" i="72"/>
  <c r="AL32" i="67"/>
  <c r="AK32" i="67"/>
  <c r="AM32" i="67"/>
  <c r="AJ32" i="67"/>
  <c r="ID31" i="76" s="1"/>
  <c r="AN32" i="67"/>
  <c r="AM32" i="66"/>
  <c r="AJ32" i="66"/>
  <c r="GV31" i="76" s="1"/>
  <c r="AN32" i="66"/>
  <c r="AK32" i="66"/>
  <c r="AL32" i="66"/>
  <c r="AM9" i="68"/>
  <c r="AK9" i="68"/>
  <c r="AN9" i="68"/>
  <c r="AJ9" i="68"/>
  <c r="AL9" i="68"/>
  <c r="AL13" i="67"/>
  <c r="AK13" i="67"/>
  <c r="AN13" i="67"/>
  <c r="AJ13" i="67"/>
  <c r="ID12" i="76" s="1"/>
  <c r="AM13" i="67"/>
  <c r="AK17" i="67"/>
  <c r="AN17" i="67"/>
  <c r="AJ17" i="67"/>
  <c r="ID16" i="76" s="1"/>
  <c r="AL17" i="67"/>
  <c r="AM17" i="67"/>
  <c r="AJ21" i="68"/>
  <c r="JL20" i="76" s="1"/>
  <c r="AL21" i="68"/>
  <c r="AK21" i="68"/>
  <c r="AN21" i="68"/>
  <c r="AM21" i="68"/>
  <c r="AM21" i="62"/>
  <c r="AL21" i="62"/>
  <c r="AK21" i="62"/>
  <c r="AJ21" i="62"/>
  <c r="BP20" i="76" s="1"/>
  <c r="AN21" i="62"/>
  <c r="AK25" i="64"/>
  <c r="AL25" i="64"/>
  <c r="AN25" i="64"/>
  <c r="AJ25" i="64"/>
  <c r="EF24" i="76" s="1"/>
  <c r="AM25" i="64"/>
  <c r="AK29" i="63"/>
  <c r="AM29" i="63"/>
  <c r="AJ29" i="63"/>
  <c r="CX28" i="76" s="1"/>
  <c r="AL29" i="63"/>
  <c r="AN29" i="63"/>
  <c r="AJ10" i="62"/>
  <c r="BP9" i="76" s="1"/>
  <c r="AL10" i="62"/>
  <c r="AM10" i="62"/>
  <c r="AK10" i="62"/>
  <c r="AN10" i="62"/>
  <c r="AL10" i="64"/>
  <c r="AK10" i="64"/>
  <c r="AN10" i="64"/>
  <c r="AM10" i="64"/>
  <c r="AJ10" i="64"/>
  <c r="EF9" i="76" s="1"/>
  <c r="AL14" i="68"/>
  <c r="AM14" i="68"/>
  <c r="AJ14" i="68"/>
  <c r="JL13" i="76" s="1"/>
  <c r="AN14" i="68"/>
  <c r="AK14" i="68"/>
  <c r="AM22" i="71"/>
  <c r="AJ22" i="71"/>
  <c r="NJ21" i="76" s="1"/>
  <c r="AL22" i="71"/>
  <c r="AK22" i="71"/>
  <c r="AN22" i="71"/>
  <c r="AN26" i="70"/>
  <c r="AJ26" i="70"/>
  <c r="MB25" i="76" s="1"/>
  <c r="AM26" i="70"/>
  <c r="AL26" i="70"/>
  <c r="AK26" i="70"/>
  <c r="AN7" i="63"/>
  <c r="AJ7" i="63"/>
  <c r="CX6" i="76" s="1"/>
  <c r="AM7" i="63"/>
  <c r="AL7" i="63"/>
  <c r="AK7" i="63"/>
  <c r="AM11" i="67"/>
  <c r="AN11" i="67"/>
  <c r="AL11" i="67"/>
  <c r="AK11" i="67"/>
  <c r="AJ11" i="67"/>
  <c r="ID10" i="76" s="1"/>
  <c r="AM23" i="70"/>
  <c r="AN23" i="70"/>
  <c r="AL23" i="70"/>
  <c r="AJ23" i="70"/>
  <c r="MB22" i="76" s="1"/>
  <c r="AK23" i="70"/>
  <c r="AM27" i="71"/>
  <c r="AK27" i="71"/>
  <c r="AL27" i="71"/>
  <c r="AJ27" i="71"/>
  <c r="NJ26" i="76" s="1"/>
  <c r="AN27" i="71"/>
  <c r="AJ27" i="63"/>
  <c r="CX26" i="76" s="1"/>
  <c r="AM27" i="63"/>
  <c r="AN27" i="63"/>
  <c r="AK27" i="63"/>
  <c r="AL27" i="63"/>
  <c r="AJ31" i="66"/>
  <c r="GV30" i="76" s="1"/>
  <c r="AN31" i="66"/>
  <c r="AK31" i="66"/>
  <c r="AM31" i="66"/>
  <c r="AL31" i="66"/>
  <c r="AL8" i="67"/>
  <c r="AM8" i="67"/>
  <c r="AK8" i="67"/>
  <c r="AJ8" i="67"/>
  <c r="AN8" i="67"/>
  <c r="AM12" i="69"/>
  <c r="AL12" i="69"/>
  <c r="AK12" i="69"/>
  <c r="AN12" i="69"/>
  <c r="AJ12" i="69"/>
  <c r="KT11" i="76" s="1"/>
  <c r="AJ12" i="63"/>
  <c r="CX11" i="76" s="1"/>
  <c r="AK12" i="63"/>
  <c r="AM12" i="63"/>
  <c r="AL12" i="63"/>
  <c r="AN12" i="63"/>
  <c r="AL9" i="70"/>
  <c r="AM9" i="70"/>
  <c r="AN9" i="70"/>
  <c r="AK9" i="70"/>
  <c r="AJ9" i="70"/>
  <c r="AJ9" i="71"/>
  <c r="AM9" i="71"/>
  <c r="AN9" i="71"/>
  <c r="AL9" i="71"/>
  <c r="AK9" i="71"/>
  <c r="AK9" i="66"/>
  <c r="AM9" i="66"/>
  <c r="AJ9" i="66"/>
  <c r="AN9" i="66"/>
  <c r="AL9" i="66"/>
  <c r="AK13" i="61"/>
  <c r="AL13" i="61"/>
  <c r="AM13" i="61"/>
  <c r="AJ13" i="61"/>
  <c r="AH12" i="76" s="1"/>
  <c r="AN13" i="61"/>
  <c r="AM13" i="69"/>
  <c r="AJ13" i="69"/>
  <c r="KT12" i="76" s="1"/>
  <c r="AK13" i="69"/>
  <c r="AL13" i="69"/>
  <c r="AN13" i="69"/>
  <c r="AK13" i="63"/>
  <c r="AJ13" i="63"/>
  <c r="CX12" i="76" s="1"/>
  <c r="AN13" i="63"/>
  <c r="AM13" i="63"/>
  <c r="AL13" i="63"/>
  <c r="G13" i="72"/>
  <c r="N13" i="72"/>
  <c r="AJ17" i="68"/>
  <c r="JL16" i="76" s="1"/>
  <c r="AN17" i="68"/>
  <c r="AK17" i="68"/>
  <c r="AL17" i="68"/>
  <c r="AM17" i="68"/>
  <c r="AM17" i="69"/>
  <c r="AL17" i="69"/>
  <c r="AJ17" i="69"/>
  <c r="KT16" i="76" s="1"/>
  <c r="AN17" i="69"/>
  <c r="AK17" i="69"/>
  <c r="AL21" i="70"/>
  <c r="AK21" i="70"/>
  <c r="AM21" i="70"/>
  <c r="AJ21" i="70"/>
  <c r="MB20" i="76" s="1"/>
  <c r="AN21" i="70"/>
  <c r="AM21" i="67"/>
  <c r="AJ21" i="67"/>
  <c r="ID20" i="76" s="1"/>
  <c r="AN21" i="67"/>
  <c r="AK21" i="67"/>
  <c r="AL21" i="67"/>
  <c r="AK21" i="64"/>
  <c r="AN21" i="64"/>
  <c r="AJ21" i="64"/>
  <c r="EF20" i="76" s="1"/>
  <c r="AL21" i="64"/>
  <c r="AM21" i="64"/>
  <c r="AL25" i="71"/>
  <c r="AK25" i="71"/>
  <c r="AM25" i="71"/>
  <c r="AN25" i="71"/>
  <c r="AJ25" i="71"/>
  <c r="NJ24" i="76" s="1"/>
  <c r="AM25" i="65"/>
  <c r="AJ25" i="65"/>
  <c r="FN24" i="76" s="1"/>
  <c r="AN25" i="65"/>
  <c r="AL25" i="65"/>
  <c r="AK25" i="65"/>
  <c r="AK25" i="62"/>
  <c r="AL25" i="62"/>
  <c r="AJ25" i="62"/>
  <c r="BP24" i="76" s="1"/>
  <c r="AN25" i="62"/>
  <c r="AM25" i="62"/>
  <c r="AK29" i="61"/>
  <c r="AL29" i="61"/>
  <c r="AM29" i="61"/>
  <c r="AJ29" i="61"/>
  <c r="AH28" i="76" s="1"/>
  <c r="AN29" i="61"/>
  <c r="AK29" i="66"/>
  <c r="AN29" i="66"/>
  <c r="AL29" i="66"/>
  <c r="AJ29" i="66"/>
  <c r="GV28" i="76" s="1"/>
  <c r="AM29" i="66"/>
  <c r="AN29" i="65"/>
  <c r="AL29" i="65"/>
  <c r="AJ29" i="65"/>
  <c r="FN28" i="76" s="1"/>
  <c r="AM29" i="65"/>
  <c r="AK29" i="65"/>
  <c r="AK10" i="71"/>
  <c r="AJ10" i="71"/>
  <c r="NJ9" i="76" s="1"/>
  <c r="AM10" i="71"/>
  <c r="AN10" i="71"/>
  <c r="AL10" i="71"/>
  <c r="AL10" i="66"/>
  <c r="AK10" i="66"/>
  <c r="AM10" i="66"/>
  <c r="AN10" i="66"/>
  <c r="AJ10" i="66"/>
  <c r="GV9" i="76" s="1"/>
  <c r="AM14" i="69"/>
  <c r="AJ14" i="69"/>
  <c r="KT13" i="76" s="1"/>
  <c r="AN14" i="69"/>
  <c r="AK14" i="69"/>
  <c r="AL14" i="69"/>
  <c r="AJ14" i="70"/>
  <c r="MB13" i="76" s="1"/>
  <c r="AN14" i="70"/>
  <c r="AK14" i="70"/>
  <c r="AL14" i="70"/>
  <c r="AM14" i="70"/>
  <c r="AL14" i="63"/>
  <c r="AM14" i="63"/>
  <c r="AK14" i="63"/>
  <c r="AJ14" i="63"/>
  <c r="CX13" i="76" s="1"/>
  <c r="AN14" i="63"/>
  <c r="AL18" i="71"/>
  <c r="AK18" i="71"/>
  <c r="AN18" i="71"/>
  <c r="AM18" i="71"/>
  <c r="AJ18" i="71"/>
  <c r="NJ17" i="76" s="1"/>
  <c r="AM18" i="68"/>
  <c r="AK18" i="68"/>
  <c r="AJ18" i="68"/>
  <c r="JL17" i="76" s="1"/>
  <c r="AN18" i="68"/>
  <c r="AL18" i="68"/>
  <c r="AM18" i="65"/>
  <c r="AL18" i="65"/>
  <c r="AJ18" i="65"/>
  <c r="FN17" i="76" s="1"/>
  <c r="AK18" i="65"/>
  <c r="AN18" i="65"/>
  <c r="AJ22" i="62"/>
  <c r="BP21" i="76" s="1"/>
  <c r="AL22" i="62"/>
  <c r="AN22" i="62"/>
  <c r="AM22" i="62"/>
  <c r="AK22" i="62"/>
  <c r="AL22" i="64"/>
  <c r="AN22" i="64"/>
  <c r="AK22" i="64"/>
  <c r="AM22" i="64"/>
  <c r="AJ22" i="64"/>
  <c r="EF21" i="76" s="1"/>
  <c r="AJ22" i="61"/>
  <c r="AH21" i="76" s="1"/>
  <c r="AN22" i="61"/>
  <c r="AK22" i="61"/>
  <c r="AL22" i="61"/>
  <c r="AM22" i="61"/>
  <c r="L22" i="72"/>
  <c r="O22" i="72"/>
  <c r="AK26" i="67"/>
  <c r="AL26" i="67"/>
  <c r="AJ26" i="67"/>
  <c r="ID25" i="76" s="1"/>
  <c r="AM26" i="67"/>
  <c r="AN26" i="67"/>
  <c r="AJ26" i="61"/>
  <c r="AH25" i="76" s="1"/>
  <c r="AN26" i="61"/>
  <c r="AK26" i="61"/>
  <c r="AL26" i="61"/>
  <c r="AM26" i="61"/>
  <c r="AM30" i="69"/>
  <c r="AJ30" i="69"/>
  <c r="KT29" i="76" s="1"/>
  <c r="AN30" i="69"/>
  <c r="AK30" i="69"/>
  <c r="AL30" i="69"/>
  <c r="AJ30" i="68"/>
  <c r="JL29" i="76" s="1"/>
  <c r="AN30" i="68"/>
  <c r="AK30" i="68"/>
  <c r="AL30" i="68"/>
  <c r="AM30" i="68"/>
  <c r="AL30" i="63"/>
  <c r="AK30" i="63"/>
  <c r="AM30" i="63"/>
  <c r="AJ30" i="63"/>
  <c r="CX29" i="76" s="1"/>
  <c r="AN30" i="63"/>
  <c r="AN7" i="64"/>
  <c r="AJ7" i="64"/>
  <c r="EF6" i="76" s="1"/>
  <c r="AM7" i="64"/>
  <c r="AL7" i="64"/>
  <c r="AK7" i="64"/>
  <c r="AM7" i="61"/>
  <c r="N9" i="77" s="1"/>
  <c r="AL7" i="61"/>
  <c r="M9" i="77" s="1"/>
  <c r="AK7" i="61"/>
  <c r="AN7" i="61"/>
  <c r="O9" i="77" s="1"/>
  <c r="AJ7" i="61"/>
  <c r="AM7" i="69"/>
  <c r="AL7" i="69"/>
  <c r="AK7" i="69"/>
  <c r="AN7" i="69"/>
  <c r="AJ7" i="69"/>
  <c r="KT6" i="76" s="1"/>
  <c r="AM11" i="61"/>
  <c r="AJ11" i="61"/>
  <c r="AH10" i="76" s="1"/>
  <c r="AN11" i="61"/>
  <c r="AK11" i="61"/>
  <c r="AL11" i="61"/>
  <c r="AM11" i="69"/>
  <c r="AK11" i="69"/>
  <c r="AJ11" i="69"/>
  <c r="KT10" i="76" s="1"/>
  <c r="AL11" i="69"/>
  <c r="AN11" i="69"/>
  <c r="AM11" i="71"/>
  <c r="AK11" i="71"/>
  <c r="AL11" i="71"/>
  <c r="AJ11" i="71"/>
  <c r="NJ10" i="76" s="1"/>
  <c r="AN11" i="71"/>
  <c r="J11" i="72"/>
  <c r="AK15" i="68"/>
  <c r="AL15" i="68"/>
  <c r="AJ15" i="68"/>
  <c r="JL14" i="76" s="1"/>
  <c r="AN15" i="68"/>
  <c r="AM15" i="68"/>
  <c r="AM15" i="69"/>
  <c r="AK15" i="69"/>
  <c r="AN15" i="69"/>
  <c r="AJ15" i="69"/>
  <c r="KT14" i="76" s="1"/>
  <c r="AL15" i="69"/>
  <c r="AM19" i="70"/>
  <c r="AL19" i="70"/>
  <c r="AJ19" i="70"/>
  <c r="MB18" i="76" s="1"/>
  <c r="AK19" i="70"/>
  <c r="AN19" i="70"/>
  <c r="AM19" i="69"/>
  <c r="AN19" i="69"/>
  <c r="AJ19" i="69"/>
  <c r="KT18" i="76" s="1"/>
  <c r="AL19" i="69"/>
  <c r="AK19" i="69"/>
  <c r="AM19" i="64"/>
  <c r="AL19" i="64"/>
  <c r="AK19" i="64"/>
  <c r="AJ19" i="64"/>
  <c r="EF18" i="76" s="1"/>
  <c r="AN19" i="64"/>
  <c r="AM23" i="71"/>
  <c r="AN23" i="71"/>
  <c r="AK23" i="71"/>
  <c r="AL23" i="71"/>
  <c r="AJ23" i="71"/>
  <c r="NJ22" i="76" s="1"/>
  <c r="AL23" i="63"/>
  <c r="AM23" i="63"/>
  <c r="AK23" i="63"/>
  <c r="AJ23" i="63"/>
  <c r="CX22" i="76" s="1"/>
  <c r="AN23" i="63"/>
  <c r="AJ23" i="67"/>
  <c r="ID22" i="76" s="1"/>
  <c r="AL23" i="67"/>
  <c r="AM23" i="67"/>
  <c r="AK23" i="67"/>
  <c r="AN23" i="67"/>
  <c r="AM27" i="61"/>
  <c r="AJ27" i="61"/>
  <c r="AH26" i="76" s="1"/>
  <c r="AN27" i="61"/>
  <c r="AK27" i="61"/>
  <c r="AL27" i="61"/>
  <c r="AJ27" i="66"/>
  <c r="GV26" i="76" s="1"/>
  <c r="AN27" i="66"/>
  <c r="AK27" i="66"/>
  <c r="AL27" i="66"/>
  <c r="AM27" i="66"/>
  <c r="AL27" i="65"/>
  <c r="AK27" i="65"/>
  <c r="AN27" i="65"/>
  <c r="AM27" i="65"/>
  <c r="AJ27" i="65"/>
  <c r="FN26" i="76" s="1"/>
  <c r="L27" i="72"/>
  <c r="AK31" i="68"/>
  <c r="AM31" i="68"/>
  <c r="AN31" i="68"/>
  <c r="AJ31" i="68"/>
  <c r="JL30" i="76" s="1"/>
  <c r="AL31" i="68"/>
  <c r="AK31" i="62"/>
  <c r="AL31" i="62"/>
  <c r="AN31" i="62"/>
  <c r="AM31" i="62"/>
  <c r="AJ31" i="62"/>
  <c r="BP30" i="76" s="1"/>
  <c r="AM8" i="69"/>
  <c r="AL8" i="69"/>
  <c r="AK8" i="69"/>
  <c r="AJ8" i="69"/>
  <c r="AN8" i="69"/>
  <c r="AM8" i="68"/>
  <c r="AK8" i="68"/>
  <c r="AJ8" i="68"/>
  <c r="AN8" i="68"/>
  <c r="AL8" i="68"/>
  <c r="AJ8" i="63"/>
  <c r="AL8" i="63"/>
  <c r="AN8" i="63"/>
  <c r="AK8" i="63"/>
  <c r="AM8" i="63"/>
  <c r="AJ12" i="71"/>
  <c r="NJ11" i="76" s="1"/>
  <c r="AK12" i="71"/>
  <c r="AM12" i="71"/>
  <c r="AN12" i="71"/>
  <c r="AL12" i="71"/>
  <c r="AK12" i="64"/>
  <c r="AM12" i="64"/>
  <c r="AJ12" i="64"/>
  <c r="EF11" i="76" s="1"/>
  <c r="AL12" i="64"/>
  <c r="AN12" i="64"/>
  <c r="AL12" i="65"/>
  <c r="AM12" i="65"/>
  <c r="AJ12" i="65"/>
  <c r="FN11" i="76" s="1"/>
  <c r="AN12" i="65"/>
  <c r="AK12" i="65"/>
  <c r="AJ16" i="71"/>
  <c r="NJ15" i="76" s="1"/>
  <c r="AN16" i="71"/>
  <c r="AK16" i="71"/>
  <c r="AM16" i="71"/>
  <c r="AL16" i="71"/>
  <c r="AL16" i="61"/>
  <c r="AM16" i="61"/>
  <c r="AJ16" i="61"/>
  <c r="AH15" i="76" s="1"/>
  <c r="AN16" i="61"/>
  <c r="AK16" i="61"/>
  <c r="AK16" i="64"/>
  <c r="AM16" i="64"/>
  <c r="AJ16" i="64"/>
  <c r="EF15" i="76" s="1"/>
  <c r="AN16" i="64"/>
  <c r="AL16" i="64"/>
  <c r="AM20" i="67"/>
  <c r="AL20" i="67"/>
  <c r="AK20" i="67"/>
  <c r="AN20" i="67"/>
  <c r="AJ20" i="67"/>
  <c r="ID19" i="76" s="1"/>
  <c r="AM20" i="66"/>
  <c r="AJ20" i="66"/>
  <c r="GV19" i="76" s="1"/>
  <c r="AN20" i="66"/>
  <c r="AK20" i="66"/>
  <c r="AL20" i="66"/>
  <c r="AK24" i="69"/>
  <c r="AM24" i="69"/>
  <c r="AL24" i="69"/>
  <c r="AJ24" i="69"/>
  <c r="KT23" i="76" s="1"/>
  <c r="AN24" i="69"/>
  <c r="AM24" i="68"/>
  <c r="AK24" i="68"/>
  <c r="AJ24" i="68"/>
  <c r="JL23" i="76" s="1"/>
  <c r="AN24" i="68"/>
  <c r="AL24" i="68"/>
  <c r="AJ24" i="63"/>
  <c r="CX23" i="76" s="1"/>
  <c r="AL24" i="63"/>
  <c r="AN24" i="63"/>
  <c r="AK24" i="63"/>
  <c r="AM24" i="63"/>
  <c r="AK28" i="71"/>
  <c r="AJ28" i="71"/>
  <c r="NJ27" i="76" s="1"/>
  <c r="AN28" i="71"/>
  <c r="AM28" i="71"/>
  <c r="AL28" i="71"/>
  <c r="AL28" i="61"/>
  <c r="AM28" i="61"/>
  <c r="AJ28" i="61"/>
  <c r="AH27" i="76" s="1"/>
  <c r="AN28" i="61"/>
  <c r="AK28" i="61"/>
  <c r="AL28" i="65"/>
  <c r="AM28" i="65"/>
  <c r="AK28" i="65"/>
  <c r="AJ28" i="65"/>
  <c r="FN27" i="76" s="1"/>
  <c r="AN28" i="65"/>
  <c r="AM32" i="71"/>
  <c r="AK32" i="71"/>
  <c r="AN32" i="71"/>
  <c r="AL32" i="71"/>
  <c r="AJ32" i="71"/>
  <c r="NJ31" i="76" s="1"/>
  <c r="AL32" i="61"/>
  <c r="AM32" i="61"/>
  <c r="AJ32" i="61"/>
  <c r="AH31" i="76" s="1"/>
  <c r="AN32" i="61"/>
  <c r="AK32" i="61"/>
  <c r="AL32" i="64"/>
  <c r="AK32" i="64"/>
  <c r="AM32" i="64"/>
  <c r="AJ32" i="64"/>
  <c r="EF31" i="76" s="1"/>
  <c r="AN32" i="64"/>
  <c r="R9" i="52"/>
  <c r="Y19" i="54"/>
  <c r="Y13" i="54"/>
  <c r="AD10" i="51"/>
  <c r="H30" i="77" l="1"/>
  <c r="H30" i="91"/>
  <c r="F17" i="90"/>
  <c r="L17" i="91"/>
  <c r="G29" i="90"/>
  <c r="M29" i="91"/>
  <c r="K13" i="77"/>
  <c r="K13" i="91"/>
  <c r="J24" i="90"/>
  <c r="P24" i="91"/>
  <c r="I15" i="90"/>
  <c r="O15" i="91"/>
  <c r="K20" i="77"/>
  <c r="K20" i="91"/>
  <c r="H27" i="77"/>
  <c r="H27" i="91"/>
  <c r="G24" i="90"/>
  <c r="M24" i="91"/>
  <c r="H15" i="77"/>
  <c r="H15" i="91"/>
  <c r="I27" i="90"/>
  <c r="O27" i="91"/>
  <c r="S5" i="61"/>
  <c r="P4" i="76"/>
  <c r="U7" i="72"/>
  <c r="N10" i="90"/>
  <c r="M10" i="90"/>
  <c r="S7" i="72"/>
  <c r="L9" i="90"/>
  <c r="N9" i="90"/>
  <c r="M9" i="90"/>
  <c r="T7" i="72"/>
  <c r="M18" i="52"/>
  <c r="M17" i="52"/>
  <c r="L15" i="52"/>
  <c r="L15" i="56" s="1"/>
  <c r="M14" i="52"/>
  <c r="L25" i="52"/>
  <c r="L25" i="56" s="1"/>
  <c r="M33" i="52"/>
  <c r="M12" i="52"/>
  <c r="M22" i="72"/>
  <c r="K18" i="72"/>
  <c r="M13" i="52"/>
  <c r="K16" i="72"/>
  <c r="K11" i="72"/>
  <c r="AY11" i="28"/>
  <c r="K11" i="85" s="1"/>
  <c r="J11" i="85"/>
  <c r="AY10" i="28"/>
  <c r="K10" i="85" s="1"/>
  <c r="J10" i="85"/>
  <c r="M28" i="72"/>
  <c r="F29" i="72"/>
  <c r="AV13" i="28"/>
  <c r="AX13" i="28" s="1"/>
  <c r="M30" i="52"/>
  <c r="L27" i="52"/>
  <c r="L27" i="56" s="1"/>
  <c r="L19" i="52"/>
  <c r="L19" i="56" s="1"/>
  <c r="M21" i="52"/>
  <c r="N21" i="85" s="1"/>
  <c r="M16" i="52"/>
  <c r="M29" i="52"/>
  <c r="N13" i="85"/>
  <c r="M13" i="56"/>
  <c r="M20" i="52"/>
  <c r="L32" i="52"/>
  <c r="L32" i="56" s="1"/>
  <c r="M23" i="52"/>
  <c r="M31" i="52"/>
  <c r="N31" i="85" s="1"/>
  <c r="AY12" i="28"/>
  <c r="K12" i="85" s="1"/>
  <c r="J12" i="85"/>
  <c r="N12" i="85"/>
  <c r="M12" i="56"/>
  <c r="AY34" i="28"/>
  <c r="K34" i="85" s="1"/>
  <c r="J34" i="85"/>
  <c r="N30" i="85"/>
  <c r="M30" i="56"/>
  <c r="N28" i="85"/>
  <c r="M28" i="56"/>
  <c r="AY32" i="28"/>
  <c r="K32" i="85" s="1"/>
  <c r="J32" i="85"/>
  <c r="AY25" i="28"/>
  <c r="K25" i="85" s="1"/>
  <c r="J25" i="85"/>
  <c r="AY28" i="28"/>
  <c r="K28" i="85" s="1"/>
  <c r="J28" i="85"/>
  <c r="N16" i="85"/>
  <c r="M16" i="56"/>
  <c r="N29" i="85"/>
  <c r="M29" i="56"/>
  <c r="AY21" i="28"/>
  <c r="K21" i="85" s="1"/>
  <c r="J21" i="85"/>
  <c r="N15" i="85"/>
  <c r="M15" i="56"/>
  <c r="AY27" i="28"/>
  <c r="K27" i="85" s="1"/>
  <c r="J27" i="85"/>
  <c r="N19" i="85"/>
  <c r="M19" i="56"/>
  <c r="AY31" i="28"/>
  <c r="K31" i="85" s="1"/>
  <c r="J31" i="85"/>
  <c r="AY22" i="28"/>
  <c r="K22" i="85" s="1"/>
  <c r="J22" i="85"/>
  <c r="AY29" i="28"/>
  <c r="K29" i="85" s="1"/>
  <c r="J29" i="85"/>
  <c r="AY19" i="28"/>
  <c r="K19" i="85" s="1"/>
  <c r="J19" i="85"/>
  <c r="AY26" i="28"/>
  <c r="K26" i="85" s="1"/>
  <c r="J26" i="85"/>
  <c r="N14" i="85"/>
  <c r="M14" i="56"/>
  <c r="N26" i="85"/>
  <c r="M26" i="56"/>
  <c r="AY33" i="28"/>
  <c r="K33" i="85" s="1"/>
  <c r="J33" i="85"/>
  <c r="N18" i="85"/>
  <c r="M18" i="56"/>
  <c r="N24" i="85"/>
  <c r="M24" i="56"/>
  <c r="AY23" i="28"/>
  <c r="K23" i="85" s="1"/>
  <c r="J23" i="85"/>
  <c r="AY30" i="28"/>
  <c r="K30" i="85" s="1"/>
  <c r="J30" i="85"/>
  <c r="AY14" i="28"/>
  <c r="K14" i="85" s="1"/>
  <c r="J14" i="85"/>
  <c r="N33" i="85"/>
  <c r="M33" i="56"/>
  <c r="AY18" i="28"/>
  <c r="K18" i="85" s="1"/>
  <c r="J18" i="85"/>
  <c r="N27" i="85"/>
  <c r="M27" i="56"/>
  <c r="N32" i="85"/>
  <c r="M32" i="56"/>
  <c r="AY20" i="28"/>
  <c r="K20" i="85" s="1"/>
  <c r="J20" i="85"/>
  <c r="AY15" i="28"/>
  <c r="K15" i="85" s="1"/>
  <c r="J15" i="85"/>
  <c r="N25" i="85"/>
  <c r="M25" i="56"/>
  <c r="N20" i="85"/>
  <c r="M20" i="56"/>
  <c r="AY16" i="28"/>
  <c r="K16" i="85" s="1"/>
  <c r="J16" i="85"/>
  <c r="AY24" i="28"/>
  <c r="K24" i="85" s="1"/>
  <c r="J24" i="85"/>
  <c r="AY17" i="28"/>
  <c r="K17" i="85" s="1"/>
  <c r="J17" i="85"/>
  <c r="N23" i="85"/>
  <c r="M23" i="56"/>
  <c r="N34" i="85"/>
  <c r="M34" i="56"/>
  <c r="N22" i="85"/>
  <c r="M22" i="56"/>
  <c r="N17" i="85"/>
  <c r="M17" i="56"/>
  <c r="M31" i="56"/>
  <c r="J27" i="72"/>
  <c r="M29" i="72"/>
  <c r="F26" i="72"/>
  <c r="K12" i="72"/>
  <c r="L29" i="72"/>
  <c r="M32" i="72"/>
  <c r="F16" i="72"/>
  <c r="G27" i="72"/>
  <c r="N16" i="72"/>
  <c r="N12" i="72"/>
  <c r="F32" i="72"/>
  <c r="N27" i="72"/>
  <c r="J22" i="72"/>
  <c r="O29" i="72"/>
  <c r="L13" i="72"/>
  <c r="G26" i="72"/>
  <c r="J23" i="72"/>
  <c r="J7" i="72"/>
  <c r="K9" i="77" s="1"/>
  <c r="G32" i="72"/>
  <c r="L16" i="72"/>
  <c r="O26" i="72"/>
  <c r="N28" i="72"/>
  <c r="J16" i="72"/>
  <c r="M27" i="72"/>
  <c r="K29" i="72"/>
  <c r="N29" i="72"/>
  <c r="J12" i="72"/>
  <c r="M25" i="72"/>
  <c r="N18" i="72"/>
  <c r="U16" i="72"/>
  <c r="T18" i="91" s="1"/>
  <c r="AQ14" i="88"/>
  <c r="AQ17" i="88"/>
  <c r="AQ34" i="88"/>
  <c r="AQ23" i="88"/>
  <c r="AQ31" i="88"/>
  <c r="AQ29" i="88"/>
  <c r="AQ27" i="88"/>
  <c r="AQ32" i="88"/>
  <c r="AQ18" i="88"/>
  <c r="AQ19" i="88"/>
  <c r="AQ16" i="88"/>
  <c r="AQ33" i="88"/>
  <c r="AQ25" i="88"/>
  <c r="AQ20" i="88"/>
  <c r="AQ13" i="88"/>
  <c r="AQ26" i="88"/>
  <c r="AQ30" i="88"/>
  <c r="AQ24" i="88"/>
  <c r="AQ21" i="88"/>
  <c r="AQ15" i="88"/>
  <c r="AQ28" i="88"/>
  <c r="N32" i="72"/>
  <c r="G29" i="72"/>
  <c r="J26" i="72"/>
  <c r="G18" i="72"/>
  <c r="K30" i="72"/>
  <c r="O14" i="72"/>
  <c r="J32" i="72"/>
  <c r="G11" i="72"/>
  <c r="G22" i="72"/>
  <c r="K13" i="72"/>
  <c r="N26" i="72"/>
  <c r="L25" i="72"/>
  <c r="S32" i="72"/>
  <c r="R34" i="91" s="1"/>
  <c r="L11" i="72"/>
  <c r="M26" i="72"/>
  <c r="J28" i="72"/>
  <c r="J24" i="72"/>
  <c r="N20" i="72"/>
  <c r="AX9" i="28"/>
  <c r="J13" i="72"/>
  <c r="F28" i="72"/>
  <c r="L28" i="72"/>
  <c r="F12" i="72"/>
  <c r="L23" i="72"/>
  <c r="K19" i="72"/>
  <c r="S9" i="72"/>
  <c r="AQ43" i="88"/>
  <c r="AQ41" i="88"/>
  <c r="AQ42" i="88"/>
  <c r="AQ39" i="88"/>
  <c r="AQ40" i="88"/>
  <c r="AQ36" i="88"/>
  <c r="AQ38" i="88"/>
  <c r="AQ37" i="88"/>
  <c r="H8" i="72"/>
  <c r="L32" i="72"/>
  <c r="M16" i="72"/>
  <c r="N11" i="72"/>
  <c r="F11" i="72"/>
  <c r="J29" i="72"/>
  <c r="M13" i="72"/>
  <c r="K28" i="72"/>
  <c r="M18" i="72"/>
  <c r="N10" i="72"/>
  <c r="K24" i="72"/>
  <c r="J14" i="72"/>
  <c r="AQ35" i="88"/>
  <c r="O11" i="72"/>
  <c r="K25" i="72"/>
  <c r="F27" i="72"/>
  <c r="U26" i="72"/>
  <c r="T28" i="91" s="1"/>
  <c r="S29" i="72"/>
  <c r="R31" i="91" s="1"/>
  <c r="T8" i="72"/>
  <c r="L10" i="72"/>
  <c r="H7" i="72"/>
  <c r="I9" i="77" s="1"/>
  <c r="K32" i="72"/>
  <c r="T28" i="72"/>
  <c r="S30" i="91" s="1"/>
  <c r="G16" i="72"/>
  <c r="T16" i="72"/>
  <c r="S18" i="91" s="1"/>
  <c r="S22" i="72"/>
  <c r="R24" i="91" s="1"/>
  <c r="F23" i="72"/>
  <c r="O24" i="72"/>
  <c r="F30" i="72"/>
  <c r="O16" i="72"/>
  <c r="O27" i="72"/>
  <c r="M11" i="72"/>
  <c r="S26" i="72"/>
  <c r="R28" i="91" s="1"/>
  <c r="K22" i="72"/>
  <c r="O13" i="72"/>
  <c r="K14" i="72"/>
  <c r="F20" i="72"/>
  <c r="O32" i="72"/>
  <c r="K27" i="72"/>
  <c r="T27" i="72"/>
  <c r="S29" i="91" s="1"/>
  <c r="N22" i="72"/>
  <c r="U22" i="72"/>
  <c r="T24" i="91" s="1"/>
  <c r="F13" i="72"/>
  <c r="L26" i="72"/>
  <c r="M10" i="72"/>
  <c r="U32" i="72"/>
  <c r="T34" i="91" s="1"/>
  <c r="E28" i="72"/>
  <c r="G24" i="72"/>
  <c r="K20" i="72"/>
  <c r="S16" i="72"/>
  <c r="R18" i="91" s="1"/>
  <c r="I12" i="72"/>
  <c r="F31" i="72"/>
  <c r="E27" i="72"/>
  <c r="G23" i="72"/>
  <c r="O23" i="72"/>
  <c r="M19" i="72"/>
  <c r="E11" i="72"/>
  <c r="T26" i="72"/>
  <c r="S28" i="91" s="1"/>
  <c r="E26" i="72"/>
  <c r="F22" i="72"/>
  <c r="G14" i="72"/>
  <c r="N14" i="72"/>
  <c r="M14" i="72"/>
  <c r="I29" i="72"/>
  <c r="U29" i="72"/>
  <c r="T31" i="91" s="1"/>
  <c r="K21" i="72"/>
  <c r="L17" i="72"/>
  <c r="U13" i="72"/>
  <c r="T15" i="91" s="1"/>
  <c r="H10" i="72"/>
  <c r="H25" i="72"/>
  <c r="K17" i="72"/>
  <c r="O28" i="72"/>
  <c r="M12" i="72"/>
  <c r="L12" i="72"/>
  <c r="S25" i="72"/>
  <c r="R27" i="91" s="1"/>
  <c r="T12" i="72"/>
  <c r="S14" i="91" s="1"/>
  <c r="T20" i="72"/>
  <c r="S22" i="91" s="1"/>
  <c r="U19" i="72"/>
  <c r="T21" i="91" s="1"/>
  <c r="U30" i="72"/>
  <c r="T32" i="91" s="1"/>
  <c r="S14" i="72"/>
  <c r="R16" i="91" s="1"/>
  <c r="U21" i="72"/>
  <c r="T23" i="91" s="1"/>
  <c r="U15" i="72"/>
  <c r="T17" i="91" s="1"/>
  <c r="S17" i="72"/>
  <c r="R19" i="91" s="1"/>
  <c r="E32" i="72"/>
  <c r="H16" i="72"/>
  <c r="H12" i="72"/>
  <c r="S27" i="72"/>
  <c r="R29" i="91" s="1"/>
  <c r="N19" i="72"/>
  <c r="M15" i="72"/>
  <c r="S11" i="72"/>
  <c r="R13" i="91" s="1"/>
  <c r="T11" i="72"/>
  <c r="S13" i="91" s="1"/>
  <c r="T22" i="72"/>
  <c r="S24" i="91" s="1"/>
  <c r="E22" i="72"/>
  <c r="E29" i="72"/>
  <c r="I25" i="72"/>
  <c r="M17" i="72"/>
  <c r="E13" i="72"/>
  <c r="J31" i="72"/>
  <c r="N23" i="72"/>
  <c r="K26" i="72"/>
  <c r="L14" i="72"/>
  <c r="F10" i="72"/>
  <c r="F21" i="72"/>
  <c r="L21" i="72"/>
  <c r="M20" i="72"/>
  <c r="O12" i="72"/>
  <c r="S23" i="72"/>
  <c r="R25" i="91" s="1"/>
  <c r="T23" i="72"/>
  <c r="S25" i="91" s="1"/>
  <c r="U10" i="72"/>
  <c r="T12" i="91" s="1"/>
  <c r="S12" i="72"/>
  <c r="R14" i="91" s="1"/>
  <c r="T24" i="72"/>
  <c r="S26" i="91" s="1"/>
  <c r="S20" i="72"/>
  <c r="R22" i="91" s="1"/>
  <c r="T30" i="72"/>
  <c r="S32" i="91" s="1"/>
  <c r="U18" i="72"/>
  <c r="T20" i="91" s="1"/>
  <c r="U31" i="72"/>
  <c r="T33" i="91" s="1"/>
  <c r="U17" i="72"/>
  <c r="T19" i="91" s="1"/>
  <c r="T32" i="72"/>
  <c r="S34" i="91" s="1"/>
  <c r="I28" i="72"/>
  <c r="S28" i="72"/>
  <c r="R30" i="91" s="1"/>
  <c r="J20" i="72"/>
  <c r="E16" i="72"/>
  <c r="L31" i="72"/>
  <c r="K23" i="72"/>
  <c r="H19" i="72"/>
  <c r="G30" i="72"/>
  <c r="L30" i="72"/>
  <c r="M30" i="72"/>
  <c r="H22" i="72"/>
  <c r="I18" i="72"/>
  <c r="O18" i="72"/>
  <c r="J10" i="72"/>
  <c r="O10" i="72"/>
  <c r="T29" i="72"/>
  <c r="S31" i="91" s="1"/>
  <c r="H21" i="72"/>
  <c r="T13" i="72"/>
  <c r="S15" i="91" s="1"/>
  <c r="G12" i="72"/>
  <c r="H28" i="72"/>
  <c r="I24" i="72"/>
  <c r="F24" i="72"/>
  <c r="T10" i="72"/>
  <c r="S12" i="91" s="1"/>
  <c r="U25" i="72"/>
  <c r="T27" i="91" s="1"/>
  <c r="U12" i="72"/>
  <c r="T14" i="91" s="1"/>
  <c r="S24" i="72"/>
  <c r="R26" i="91" s="1"/>
  <c r="U20" i="72"/>
  <c r="T22" i="91" s="1"/>
  <c r="S19" i="72"/>
  <c r="R21" i="91" s="1"/>
  <c r="T19" i="72"/>
  <c r="S21" i="91" s="1"/>
  <c r="S30" i="72"/>
  <c r="R32" i="91" s="1"/>
  <c r="T18" i="72"/>
  <c r="S20" i="91" s="1"/>
  <c r="U14" i="72"/>
  <c r="T16" i="91" s="1"/>
  <c r="T21" i="72"/>
  <c r="S23" i="91" s="1"/>
  <c r="S15" i="72"/>
  <c r="R17" i="91" s="1"/>
  <c r="T15" i="72"/>
  <c r="S17" i="91" s="1"/>
  <c r="H32" i="72"/>
  <c r="U28" i="72"/>
  <c r="T30" i="91" s="1"/>
  <c r="L24" i="72"/>
  <c r="M24" i="72"/>
  <c r="I27" i="72"/>
  <c r="U27" i="72"/>
  <c r="T29" i="91" s="1"/>
  <c r="L15" i="72"/>
  <c r="U11" i="72"/>
  <c r="T13" i="91" s="1"/>
  <c r="L18" i="72"/>
  <c r="F25" i="72"/>
  <c r="O25" i="72"/>
  <c r="N21" i="72"/>
  <c r="S13" i="72"/>
  <c r="R15" i="91" s="1"/>
  <c r="N24" i="72"/>
  <c r="G20" i="72"/>
  <c r="L20" i="72"/>
  <c r="U23" i="72"/>
  <c r="T25" i="91" s="1"/>
  <c r="S10" i="72"/>
  <c r="R12" i="91" s="1"/>
  <c r="T25" i="72"/>
  <c r="S27" i="91" s="1"/>
  <c r="U24" i="72"/>
  <c r="T26" i="91" s="1"/>
  <c r="S18" i="72"/>
  <c r="R20" i="91" s="1"/>
  <c r="T14" i="72"/>
  <c r="S16" i="91" s="1"/>
  <c r="S21" i="72"/>
  <c r="R23" i="91" s="1"/>
  <c r="S31" i="72"/>
  <c r="R33" i="91" s="1"/>
  <c r="T31" i="72"/>
  <c r="S33" i="91" s="1"/>
  <c r="T17" i="72"/>
  <c r="S19" i="91" s="1"/>
  <c r="M23" i="72"/>
  <c r="F18" i="72"/>
  <c r="O19" i="72"/>
  <c r="F19" i="72"/>
  <c r="O30" i="72"/>
  <c r="N30" i="72"/>
  <c r="J30" i="72"/>
  <c r="F14" i="72"/>
  <c r="G31" i="72"/>
  <c r="M31" i="72"/>
  <c r="F15" i="72"/>
  <c r="J15" i="72"/>
  <c r="O17" i="72"/>
  <c r="G17" i="72"/>
  <c r="N17" i="72"/>
  <c r="H24" i="72"/>
  <c r="I19" i="72"/>
  <c r="H14" i="72"/>
  <c r="E14" i="72"/>
  <c r="I21" i="72"/>
  <c r="I20" i="72"/>
  <c r="E20" i="72"/>
  <c r="I31" i="72"/>
  <c r="I15" i="72"/>
  <c r="E10" i="72"/>
  <c r="H17" i="72"/>
  <c r="H13" i="72"/>
  <c r="H18" i="72"/>
  <c r="E18" i="72"/>
  <c r="I11" i="72"/>
  <c r="H29" i="72"/>
  <c r="L19" i="72"/>
  <c r="O21" i="72"/>
  <c r="O31" i="72"/>
  <c r="O15" i="72"/>
  <c r="N15" i="72"/>
  <c r="H30" i="72"/>
  <c r="E30" i="72"/>
  <c r="I23" i="72"/>
  <c r="E25" i="72"/>
  <c r="H26" i="72"/>
  <c r="I17" i="72"/>
  <c r="I13" i="72"/>
  <c r="H11" i="72"/>
  <c r="I22" i="72"/>
  <c r="E12" i="72"/>
  <c r="G10" i="72"/>
  <c r="K10" i="72"/>
  <c r="G19" i="72"/>
  <c r="M21" i="72"/>
  <c r="J17" i="72"/>
  <c r="E24" i="72"/>
  <c r="E19" i="72"/>
  <c r="I14" i="72"/>
  <c r="H23" i="72"/>
  <c r="E23" i="72"/>
  <c r="H31" i="72"/>
  <c r="H15" i="72"/>
  <c r="E15" i="72"/>
  <c r="I10" i="72"/>
  <c r="I16" i="72"/>
  <c r="H27" i="72"/>
  <c r="J25" i="72"/>
  <c r="J19" i="72"/>
  <c r="G21" i="72"/>
  <c r="J21" i="72"/>
  <c r="K31" i="72"/>
  <c r="N31" i="72"/>
  <c r="G15" i="72"/>
  <c r="F17" i="72"/>
  <c r="O20" i="72"/>
  <c r="I30" i="72"/>
  <c r="E21" i="72"/>
  <c r="H20" i="72"/>
  <c r="E31" i="72"/>
  <c r="I26" i="72"/>
  <c r="E17" i="72"/>
  <c r="I32" i="72"/>
  <c r="U8" i="72"/>
  <c r="T9" i="72"/>
  <c r="U9" i="72"/>
  <c r="S8" i="72"/>
  <c r="H9" i="72"/>
  <c r="I9" i="72"/>
  <c r="I8" i="72"/>
  <c r="FN6" i="76"/>
  <c r="I7" i="72"/>
  <c r="J9" i="77" s="1"/>
  <c r="AQ10" i="78"/>
  <c r="AQ10" i="88" s="1"/>
  <c r="L7" i="72"/>
  <c r="J8" i="72"/>
  <c r="AQ11" i="88"/>
  <c r="N7" i="72"/>
  <c r="AQ12" i="88"/>
  <c r="O7" i="72"/>
  <c r="J9" i="90" s="1"/>
  <c r="K9" i="90" s="1"/>
  <c r="M9" i="72"/>
  <c r="K9" i="72"/>
  <c r="F8" i="72"/>
  <c r="AH6" i="76"/>
  <c r="E7" i="72"/>
  <c r="F9" i="77" s="1"/>
  <c r="L9" i="77" s="1"/>
  <c r="P9" i="77" s="1"/>
  <c r="G9" i="72"/>
  <c r="F9" i="72"/>
  <c r="J9" i="72"/>
  <c r="N9" i="72"/>
  <c r="L9" i="72"/>
  <c r="E9" i="72"/>
  <c r="O9" i="72"/>
  <c r="L8" i="72"/>
  <c r="M8" i="72"/>
  <c r="K8" i="72"/>
  <c r="O8" i="72"/>
  <c r="J10" i="90" s="1"/>
  <c r="K10" i="90" s="1"/>
  <c r="O10" i="90" s="1"/>
  <c r="N8" i="72"/>
  <c r="G8" i="72"/>
  <c r="E8" i="72"/>
  <c r="K7" i="72"/>
  <c r="G7" i="72"/>
  <c r="H9" i="77" s="1"/>
  <c r="M7" i="72"/>
  <c r="F7" i="72"/>
  <c r="Z10" i="51"/>
  <c r="Y10" i="51"/>
  <c r="M24" i="8" s="1"/>
  <c r="N9" i="85"/>
  <c r="H24" i="8"/>
  <c r="Z30" i="54"/>
  <c r="M29" i="85" s="1"/>
  <c r="Z15" i="54"/>
  <c r="Z19" i="54"/>
  <c r="M18" i="85" s="1"/>
  <c r="Z28" i="54"/>
  <c r="M27" i="85" s="1"/>
  <c r="Z12" i="54"/>
  <c r="Z22" i="54"/>
  <c r="M21" i="85" s="1"/>
  <c r="Z33" i="54"/>
  <c r="M32" i="85" s="1"/>
  <c r="Z24" i="54"/>
  <c r="M23" i="85" s="1"/>
  <c r="Z32" i="54"/>
  <c r="M31" i="85" s="1"/>
  <c r="Z23" i="54"/>
  <c r="M22" i="85" s="1"/>
  <c r="Z14" i="54"/>
  <c r="M13" i="85" s="1"/>
  <c r="Z26" i="54"/>
  <c r="M25" i="85" s="1"/>
  <c r="Z29" i="54"/>
  <c r="M28" i="85" s="1"/>
  <c r="Z35" i="54"/>
  <c r="M34" i="85" s="1"/>
  <c r="Z21" i="54"/>
  <c r="M20" i="85" s="1"/>
  <c r="Z20" i="54"/>
  <c r="M19" i="85" s="1"/>
  <c r="Z25" i="54"/>
  <c r="M24" i="85" s="1"/>
  <c r="Z31" i="54"/>
  <c r="M30" i="85" s="1"/>
  <c r="Z34" i="54"/>
  <c r="M33" i="85" s="1"/>
  <c r="Z13" i="54"/>
  <c r="M12" i="85" s="1"/>
  <c r="Z18" i="54"/>
  <c r="M17" i="85" s="1"/>
  <c r="Z17" i="54"/>
  <c r="M16" i="85" s="1"/>
  <c r="Z16" i="54"/>
  <c r="M15" i="85" s="1"/>
  <c r="Z27" i="54"/>
  <c r="M26" i="85" s="1"/>
  <c r="Z11" i="54"/>
  <c r="F19" i="77" l="1"/>
  <c r="F19" i="91"/>
  <c r="F23" i="77"/>
  <c r="F23" i="91"/>
  <c r="H17" i="77"/>
  <c r="H17" i="91"/>
  <c r="H23" i="77"/>
  <c r="H23" i="91"/>
  <c r="J18" i="77"/>
  <c r="J18" i="91"/>
  <c r="I33" i="77"/>
  <c r="I33" i="91"/>
  <c r="F21" i="77"/>
  <c r="F21" i="91"/>
  <c r="H21" i="77"/>
  <c r="H21" i="91"/>
  <c r="J24" i="77"/>
  <c r="J24" i="91"/>
  <c r="I28" i="77"/>
  <c r="I28" i="91"/>
  <c r="I32" i="77"/>
  <c r="I32" i="91"/>
  <c r="J23" i="90"/>
  <c r="P23" i="91"/>
  <c r="F20" i="77"/>
  <c r="F20" i="91"/>
  <c r="F12" i="77"/>
  <c r="F12" i="91"/>
  <c r="J22" i="77"/>
  <c r="J22" i="91"/>
  <c r="J21" i="77"/>
  <c r="J21" i="91"/>
  <c r="J19" i="90"/>
  <c r="P19" i="91"/>
  <c r="H33" i="77"/>
  <c r="H33" i="91"/>
  <c r="J32" i="90"/>
  <c r="P32" i="91"/>
  <c r="H25" i="90"/>
  <c r="N25" i="91"/>
  <c r="H22" i="77"/>
  <c r="H22" i="91"/>
  <c r="J27" i="90"/>
  <c r="P27" i="91"/>
  <c r="G17" i="90"/>
  <c r="M17" i="91"/>
  <c r="G26" i="90"/>
  <c r="M26" i="91"/>
  <c r="G26" i="77"/>
  <c r="G26" i="91"/>
  <c r="K12" i="77"/>
  <c r="K12" i="91"/>
  <c r="H32" i="90"/>
  <c r="N32" i="91"/>
  <c r="F25" i="90"/>
  <c r="L25" i="91"/>
  <c r="G23" i="77"/>
  <c r="G23" i="91"/>
  <c r="I25" i="90"/>
  <c r="O25" i="91"/>
  <c r="J27" i="77"/>
  <c r="J27" i="91"/>
  <c r="F19" i="90"/>
  <c r="L19" i="91"/>
  <c r="G19" i="90"/>
  <c r="M19" i="91"/>
  <c r="H16" i="90"/>
  <c r="N16" i="91"/>
  <c r="F28" i="77"/>
  <c r="F28" i="91"/>
  <c r="J25" i="90"/>
  <c r="P25" i="91"/>
  <c r="J14" i="77"/>
  <c r="J14" i="91"/>
  <c r="F30" i="77"/>
  <c r="F30" i="91"/>
  <c r="G15" i="77"/>
  <c r="G15" i="91"/>
  <c r="F29" i="90"/>
  <c r="L29" i="91"/>
  <c r="J15" i="90"/>
  <c r="P15" i="91"/>
  <c r="J29" i="90"/>
  <c r="P29" i="91"/>
  <c r="G25" i="77"/>
  <c r="G25" i="91"/>
  <c r="F27" i="90"/>
  <c r="L27" i="91"/>
  <c r="F26" i="90"/>
  <c r="L26" i="91"/>
  <c r="H15" i="90"/>
  <c r="N15" i="91"/>
  <c r="H18" i="90"/>
  <c r="N18" i="91"/>
  <c r="F21" i="90"/>
  <c r="L21" i="91"/>
  <c r="G30" i="77"/>
  <c r="G30" i="91"/>
  <c r="K26" i="77"/>
  <c r="K26" i="91"/>
  <c r="H24" i="77"/>
  <c r="H24" i="91"/>
  <c r="F32" i="90"/>
  <c r="L32" i="91"/>
  <c r="I34" i="90"/>
  <c r="O34" i="91"/>
  <c r="H27" i="90"/>
  <c r="N27" i="91"/>
  <c r="H29" i="90"/>
  <c r="N29" i="91"/>
  <c r="G18" i="90"/>
  <c r="M18" i="91"/>
  <c r="H28" i="77"/>
  <c r="H28" i="91"/>
  <c r="I29" i="90"/>
  <c r="O29" i="91"/>
  <c r="H29" i="77"/>
  <c r="H29" i="91"/>
  <c r="F14" i="90"/>
  <c r="L14" i="91"/>
  <c r="F13" i="90"/>
  <c r="L13" i="91"/>
  <c r="H24" i="90"/>
  <c r="N24" i="91"/>
  <c r="J28" i="77"/>
  <c r="J28" i="91"/>
  <c r="J32" i="77"/>
  <c r="J32" i="91"/>
  <c r="I33" i="90"/>
  <c r="O33" i="91"/>
  <c r="K21" i="77"/>
  <c r="K21" i="91"/>
  <c r="J12" i="77"/>
  <c r="J12" i="91"/>
  <c r="F25" i="77"/>
  <c r="F25" i="91"/>
  <c r="F26" i="77"/>
  <c r="F26" i="91"/>
  <c r="F12" i="90"/>
  <c r="L12" i="91"/>
  <c r="I13" i="77"/>
  <c r="I13" i="91"/>
  <c r="F27" i="77"/>
  <c r="F27" i="91"/>
  <c r="I17" i="90"/>
  <c r="O17" i="91"/>
  <c r="G21" i="90"/>
  <c r="M21" i="91"/>
  <c r="I20" i="77"/>
  <c r="I20" i="91"/>
  <c r="J17" i="77"/>
  <c r="J17" i="91"/>
  <c r="J23" i="77"/>
  <c r="J23" i="91"/>
  <c r="I26" i="77"/>
  <c r="I26" i="91"/>
  <c r="K17" i="77"/>
  <c r="K17" i="91"/>
  <c r="G16" i="77"/>
  <c r="G16" i="91"/>
  <c r="G21" i="77"/>
  <c r="G21" i="91"/>
  <c r="I26" i="90"/>
  <c r="O26" i="91"/>
  <c r="G27" i="77"/>
  <c r="G27" i="91"/>
  <c r="J26" i="77"/>
  <c r="J26" i="91"/>
  <c r="I23" i="77"/>
  <c r="I23" i="91"/>
  <c r="J20" i="90"/>
  <c r="P20" i="91"/>
  <c r="G32" i="90"/>
  <c r="M32" i="91"/>
  <c r="G33" i="90"/>
  <c r="M33" i="91"/>
  <c r="J30" i="77"/>
  <c r="J30" i="91"/>
  <c r="J14" i="90"/>
  <c r="P14" i="91"/>
  <c r="G12" i="77"/>
  <c r="G12" i="91"/>
  <c r="K33" i="77"/>
  <c r="K33" i="91"/>
  <c r="F31" i="77"/>
  <c r="F31" i="91"/>
  <c r="I14" i="77"/>
  <c r="I14" i="91"/>
  <c r="G14" i="90"/>
  <c r="M14" i="91"/>
  <c r="I27" i="77"/>
  <c r="I27" i="91"/>
  <c r="F23" i="90"/>
  <c r="L23" i="91"/>
  <c r="I16" i="90"/>
  <c r="O16" i="91"/>
  <c r="H25" i="77"/>
  <c r="H25" i="91"/>
  <c r="J34" i="90"/>
  <c r="P34" i="91"/>
  <c r="F24" i="90"/>
  <c r="L24" i="91"/>
  <c r="J18" i="90"/>
  <c r="P18" i="91"/>
  <c r="F34" i="90"/>
  <c r="L34" i="91"/>
  <c r="J13" i="90"/>
  <c r="P13" i="91"/>
  <c r="I12" i="90"/>
  <c r="O12" i="91"/>
  <c r="K31" i="77"/>
  <c r="K31" i="91"/>
  <c r="G34" i="90"/>
  <c r="M34" i="91"/>
  <c r="G25" i="90"/>
  <c r="M25" i="91"/>
  <c r="K15" i="77"/>
  <c r="K15" i="91"/>
  <c r="K30" i="77"/>
  <c r="K30" i="91"/>
  <c r="G27" i="90"/>
  <c r="M27" i="91"/>
  <c r="H13" i="77"/>
  <c r="H13" i="91"/>
  <c r="H20" i="77"/>
  <c r="H20" i="91"/>
  <c r="K14" i="77"/>
  <c r="K14" i="91"/>
  <c r="K18" i="77"/>
  <c r="K18" i="91"/>
  <c r="H34" i="77"/>
  <c r="H34" i="91"/>
  <c r="G15" i="90"/>
  <c r="M15" i="91"/>
  <c r="G34" i="77"/>
  <c r="G34" i="91"/>
  <c r="G18" i="77"/>
  <c r="G18" i="91"/>
  <c r="G28" i="77"/>
  <c r="G28" i="91"/>
  <c r="F18" i="90"/>
  <c r="L18" i="91"/>
  <c r="F33" i="77"/>
  <c r="F33" i="91"/>
  <c r="J22" i="90"/>
  <c r="P22" i="91"/>
  <c r="F33" i="90"/>
  <c r="L33" i="91"/>
  <c r="K27" i="77"/>
  <c r="K27" i="91"/>
  <c r="F17" i="77"/>
  <c r="F17" i="91"/>
  <c r="I25" i="77"/>
  <c r="I25" i="91"/>
  <c r="K19" i="77"/>
  <c r="K19" i="91"/>
  <c r="H12" i="77"/>
  <c r="H12" i="91"/>
  <c r="J15" i="77"/>
  <c r="J15" i="91"/>
  <c r="J25" i="77"/>
  <c r="J25" i="91"/>
  <c r="J17" i="90"/>
  <c r="P17" i="91"/>
  <c r="I31" i="77"/>
  <c r="I31" i="91"/>
  <c r="I15" i="77"/>
  <c r="I15" i="91"/>
  <c r="J33" i="77"/>
  <c r="J33" i="91"/>
  <c r="F16" i="77"/>
  <c r="F16" i="91"/>
  <c r="I19" i="90"/>
  <c r="O19" i="91"/>
  <c r="G17" i="77"/>
  <c r="G17" i="91"/>
  <c r="K32" i="77"/>
  <c r="K32" i="91"/>
  <c r="J21" i="90"/>
  <c r="P21" i="91"/>
  <c r="G20" i="90"/>
  <c r="M20" i="91"/>
  <c r="J29" i="77"/>
  <c r="J29" i="91"/>
  <c r="I34" i="77"/>
  <c r="I34" i="91"/>
  <c r="I30" i="77"/>
  <c r="I30" i="91"/>
  <c r="J20" i="77"/>
  <c r="J20" i="91"/>
  <c r="H32" i="77"/>
  <c r="H32" i="91"/>
  <c r="F18" i="77"/>
  <c r="F18" i="91"/>
  <c r="H22" i="90"/>
  <c r="N22" i="91"/>
  <c r="G16" i="90"/>
  <c r="M16" i="91"/>
  <c r="F15" i="77"/>
  <c r="F15" i="91"/>
  <c r="F24" i="77"/>
  <c r="F24" i="91"/>
  <c r="H17" i="90"/>
  <c r="N17" i="91"/>
  <c r="I18" i="77"/>
  <c r="I18" i="91"/>
  <c r="H14" i="90"/>
  <c r="N14" i="91"/>
  <c r="I12" i="77"/>
  <c r="I12" i="91"/>
  <c r="H16" i="77"/>
  <c r="H16" i="91"/>
  <c r="F13" i="77"/>
  <c r="F13" i="91"/>
  <c r="F29" i="77"/>
  <c r="F29" i="91"/>
  <c r="F22" i="90"/>
  <c r="L22" i="91"/>
  <c r="H12" i="90"/>
  <c r="N12" i="91"/>
  <c r="I24" i="90"/>
  <c r="O24" i="91"/>
  <c r="G22" i="77"/>
  <c r="G22" i="91"/>
  <c r="G32" i="77"/>
  <c r="G32" i="91"/>
  <c r="H20" i="90"/>
  <c r="N20" i="91"/>
  <c r="G13" i="77"/>
  <c r="G13" i="91"/>
  <c r="G14" i="77"/>
  <c r="G14" i="91"/>
  <c r="H28" i="90"/>
  <c r="N28" i="91"/>
  <c r="I28" i="90"/>
  <c r="O28" i="91"/>
  <c r="K34" i="77"/>
  <c r="K34" i="91"/>
  <c r="K28" i="77"/>
  <c r="K28" i="91"/>
  <c r="I31" i="90"/>
  <c r="O31" i="91"/>
  <c r="I30" i="90"/>
  <c r="O30" i="91"/>
  <c r="J31" i="90"/>
  <c r="P31" i="91"/>
  <c r="I14" i="90"/>
  <c r="O14" i="91"/>
  <c r="H34" i="90"/>
  <c r="N34" i="91"/>
  <c r="H31" i="90"/>
  <c r="N31" i="91"/>
  <c r="G31" i="77"/>
  <c r="G31" i="91"/>
  <c r="J34" i="77"/>
  <c r="J34" i="91"/>
  <c r="I22" i="77"/>
  <c r="I22" i="91"/>
  <c r="G19" i="77"/>
  <c r="G19" i="91"/>
  <c r="K23" i="77"/>
  <c r="K23" i="91"/>
  <c r="I29" i="77"/>
  <c r="I29" i="91"/>
  <c r="I17" i="77"/>
  <c r="I17" i="91"/>
  <c r="J16" i="77"/>
  <c r="J16" i="91"/>
  <c r="H23" i="90"/>
  <c r="N23" i="91"/>
  <c r="F14" i="77"/>
  <c r="F14" i="91"/>
  <c r="J19" i="77"/>
  <c r="J19" i="91"/>
  <c r="F32" i="77"/>
  <c r="F32" i="91"/>
  <c r="J33" i="90"/>
  <c r="P33" i="91"/>
  <c r="J13" i="77"/>
  <c r="J13" i="91"/>
  <c r="I19" i="77"/>
  <c r="I19" i="91"/>
  <c r="F22" i="77"/>
  <c r="F22" i="91"/>
  <c r="I16" i="77"/>
  <c r="I16" i="91"/>
  <c r="H19" i="77"/>
  <c r="H19" i="91"/>
  <c r="H33" i="90"/>
  <c r="N33" i="91"/>
  <c r="I32" i="90"/>
  <c r="O32" i="91"/>
  <c r="G20" i="77"/>
  <c r="G20" i="91"/>
  <c r="G22" i="90"/>
  <c r="M22" i="91"/>
  <c r="I23" i="90"/>
  <c r="O23" i="91"/>
  <c r="H26" i="90"/>
  <c r="N26" i="91"/>
  <c r="H14" i="77"/>
  <c r="H14" i="91"/>
  <c r="J12" i="90"/>
  <c r="P12" i="91"/>
  <c r="I24" i="77"/>
  <c r="I24" i="91"/>
  <c r="I21" i="77"/>
  <c r="I21" i="91"/>
  <c r="K22" i="77"/>
  <c r="K22" i="91"/>
  <c r="G23" i="90"/>
  <c r="M23" i="91"/>
  <c r="F28" i="90"/>
  <c r="L28" i="91"/>
  <c r="H19" i="90"/>
  <c r="N19" i="91"/>
  <c r="I21" i="90"/>
  <c r="O21" i="91"/>
  <c r="F34" i="77"/>
  <c r="F34" i="91"/>
  <c r="J30" i="90"/>
  <c r="P30" i="91"/>
  <c r="J31" i="77"/>
  <c r="J31" i="91"/>
  <c r="G24" i="77"/>
  <c r="G24" i="91"/>
  <c r="H21" i="90"/>
  <c r="N21" i="91"/>
  <c r="G33" i="77"/>
  <c r="G33" i="91"/>
  <c r="H26" i="77"/>
  <c r="H26" i="91"/>
  <c r="G28" i="90"/>
  <c r="M28" i="91"/>
  <c r="F16" i="90"/>
  <c r="L16" i="91"/>
  <c r="H13" i="90"/>
  <c r="N13" i="91"/>
  <c r="J26" i="90"/>
  <c r="P26" i="91"/>
  <c r="H18" i="77"/>
  <c r="H18" i="91"/>
  <c r="G12" i="90"/>
  <c r="M12" i="91"/>
  <c r="G29" i="77"/>
  <c r="G29" i="91"/>
  <c r="K16" i="77"/>
  <c r="K16" i="91"/>
  <c r="F30" i="90"/>
  <c r="L30" i="91"/>
  <c r="I13" i="90"/>
  <c r="O13" i="91"/>
  <c r="G30" i="90"/>
  <c r="M30" i="91"/>
  <c r="I22" i="90"/>
  <c r="O22" i="91"/>
  <c r="G13" i="90"/>
  <c r="M13" i="91"/>
  <c r="F15" i="90"/>
  <c r="L15" i="91"/>
  <c r="J16" i="90"/>
  <c r="P16" i="91"/>
  <c r="H31" i="77"/>
  <c r="H31" i="91"/>
  <c r="I20" i="90"/>
  <c r="O20" i="91"/>
  <c r="F31" i="90"/>
  <c r="L31" i="91"/>
  <c r="J28" i="90"/>
  <c r="P28" i="91"/>
  <c r="K25" i="77"/>
  <c r="K25" i="91"/>
  <c r="K24" i="77"/>
  <c r="K24" i="91"/>
  <c r="I18" i="90"/>
  <c r="O18" i="91"/>
  <c r="G31" i="90"/>
  <c r="M31" i="91"/>
  <c r="K29" i="77"/>
  <c r="K29" i="91"/>
  <c r="H30" i="90"/>
  <c r="N30" i="91"/>
  <c r="F20" i="90"/>
  <c r="L20" i="91"/>
  <c r="T5" i="61"/>
  <c r="Q4" i="76"/>
  <c r="R7" i="72"/>
  <c r="F9" i="90"/>
  <c r="M21" i="56"/>
  <c r="AY9" i="28"/>
  <c r="K9" i="85" s="1"/>
  <c r="J9" i="85"/>
  <c r="O12" i="3"/>
  <c r="Q29" i="72"/>
  <c r="AY13" i="28"/>
  <c r="K13" i="85" s="1"/>
  <c r="G12" i="3" s="1"/>
  <c r="G13" i="3" s="1"/>
  <c r="J13" i="85"/>
  <c r="M14" i="85"/>
  <c r="F11" i="89"/>
  <c r="F12" i="89" s="1"/>
  <c r="H11" i="89"/>
  <c r="H12" i="89" s="1"/>
  <c r="G11" i="89"/>
  <c r="G12" i="89" s="1"/>
  <c r="I11" i="89"/>
  <c r="I12" i="89" s="1"/>
  <c r="Q27" i="72"/>
  <c r="Q13" i="72"/>
  <c r="J24" i="8"/>
  <c r="J25" i="8" s="1"/>
  <c r="N24" i="8"/>
  <c r="G24" i="8"/>
  <c r="G25" i="8" s="1"/>
  <c r="K24" i="8"/>
  <c r="I24" i="8"/>
  <c r="I25" i="8" s="1"/>
  <c r="L24" i="8"/>
  <c r="O24" i="8"/>
  <c r="O25" i="8" s="1"/>
  <c r="R21" i="72"/>
  <c r="R11" i="72"/>
  <c r="R31" i="72"/>
  <c r="Q28" i="72"/>
  <c r="Q10" i="72"/>
  <c r="R25" i="72"/>
  <c r="R28" i="72"/>
  <c r="Q18" i="72"/>
  <c r="Q21" i="72"/>
  <c r="P31" i="72"/>
  <c r="Q32" i="72"/>
  <c r="Q24" i="72"/>
  <c r="Q25" i="72"/>
  <c r="Q11" i="72"/>
  <c r="R12" i="72"/>
  <c r="R17" i="72"/>
  <c r="Q31" i="72"/>
  <c r="Q30" i="72"/>
  <c r="Q19" i="72"/>
  <c r="Q22" i="72"/>
  <c r="Q16" i="72"/>
  <c r="P12" i="72"/>
  <c r="R15" i="72"/>
  <c r="Q12" i="72"/>
  <c r="Q23" i="72"/>
  <c r="Q17" i="72"/>
  <c r="R30" i="72"/>
  <c r="R18" i="72"/>
  <c r="R23" i="72"/>
  <c r="R13" i="72"/>
  <c r="R27" i="72"/>
  <c r="Q15" i="72"/>
  <c r="Q14" i="72"/>
  <c r="V21" i="72"/>
  <c r="Q20" i="72"/>
  <c r="P23" i="72"/>
  <c r="Q26" i="72"/>
  <c r="P15" i="72"/>
  <c r="P14" i="72"/>
  <c r="R14" i="72"/>
  <c r="P16" i="72"/>
  <c r="R16" i="72"/>
  <c r="P29" i="72"/>
  <c r="R29" i="72"/>
  <c r="P32" i="72"/>
  <c r="R32" i="72"/>
  <c r="P30" i="72"/>
  <c r="P20" i="72"/>
  <c r="R20" i="72"/>
  <c r="P28" i="72"/>
  <c r="V27" i="72"/>
  <c r="P17" i="72"/>
  <c r="P21" i="72"/>
  <c r="R19" i="72"/>
  <c r="P19" i="72"/>
  <c r="P18" i="72"/>
  <c r="P10" i="72"/>
  <c r="R10" i="72"/>
  <c r="P13" i="72"/>
  <c r="P22" i="72"/>
  <c r="R22" i="72"/>
  <c r="P11" i="72"/>
  <c r="P27" i="72"/>
  <c r="R24" i="72"/>
  <c r="P24" i="72"/>
  <c r="P25" i="72"/>
  <c r="P26" i="72"/>
  <c r="R26" i="72"/>
  <c r="Q8" i="72"/>
  <c r="P9" i="72"/>
  <c r="Q9" i="72"/>
  <c r="P8" i="72"/>
  <c r="P24" i="8"/>
  <c r="P25" i="8" s="1"/>
  <c r="R9" i="72"/>
  <c r="R8" i="72"/>
  <c r="Q7" i="72"/>
  <c r="G9" i="77"/>
  <c r="P7" i="72"/>
  <c r="M9" i="56"/>
  <c r="Y10" i="54"/>
  <c r="L9" i="56"/>
  <c r="H25" i="8"/>
  <c r="Z10" i="54"/>
  <c r="M12" i="3" l="1"/>
  <c r="M13" i="3" s="1"/>
  <c r="I12" i="3"/>
  <c r="I13" i="3" s="1"/>
  <c r="U5" i="61"/>
  <c r="R4" i="76"/>
  <c r="K12" i="3"/>
  <c r="K13" i="3" s="1"/>
  <c r="N12" i="3"/>
  <c r="N13" i="3" s="1"/>
  <c r="L12" i="3"/>
  <c r="L13" i="3" s="1"/>
  <c r="J12" i="3"/>
  <c r="J13" i="3" s="1"/>
  <c r="F12" i="3"/>
  <c r="F13" i="3" s="1"/>
  <c r="H12" i="3"/>
  <c r="H13" i="3" s="1"/>
  <c r="E12" i="3"/>
  <c r="O9" i="90"/>
  <c r="V7" i="72"/>
  <c r="W7" i="72" s="1"/>
  <c r="V11" i="72"/>
  <c r="V17" i="72"/>
  <c r="W17" i="72" s="1"/>
  <c r="V12" i="72"/>
  <c r="V25" i="72"/>
  <c r="V30" i="72"/>
  <c r="V31" i="72"/>
  <c r="V15" i="72"/>
  <c r="W21" i="72"/>
  <c r="V13" i="72"/>
  <c r="V18" i="72"/>
  <c r="V28" i="72"/>
  <c r="V23" i="72"/>
  <c r="V26" i="72"/>
  <c r="V24" i="72"/>
  <c r="V10" i="72"/>
  <c r="V19" i="72"/>
  <c r="V29" i="72"/>
  <c r="V14" i="72"/>
  <c r="V22" i="72"/>
  <c r="V20" i="72"/>
  <c r="W27" i="72"/>
  <c r="V32" i="72"/>
  <c r="V16" i="72"/>
  <c r="W11" i="72"/>
  <c r="V9" i="72"/>
  <c r="V8" i="72"/>
  <c r="V5" i="61" l="1"/>
  <c r="S4" i="76"/>
  <c r="W15" i="72"/>
  <c r="W31" i="72"/>
  <c r="W12" i="72"/>
  <c r="W13" i="72"/>
  <c r="W25" i="72"/>
  <c r="W30" i="72"/>
  <c r="W23" i="72"/>
  <c r="W28" i="72"/>
  <c r="W18" i="72"/>
  <c r="W20" i="72"/>
  <c r="W22" i="72"/>
  <c r="W29" i="72"/>
  <c r="W19" i="72"/>
  <c r="W24" i="72"/>
  <c r="W32" i="72"/>
  <c r="W16" i="72"/>
  <c r="W14" i="72"/>
  <c r="W10" i="72"/>
  <c r="W26" i="72"/>
  <c r="W8" i="72"/>
  <c r="W9" i="72"/>
  <c r="W5" i="61" l="1"/>
  <c r="T4" i="76"/>
  <c r="L25" i="8"/>
  <c r="N25" i="8"/>
  <c r="K25" i="8"/>
  <c r="M25" i="8"/>
  <c r="X5" i="61" l="1"/>
  <c r="U4" i="76"/>
  <c r="F18" i="8"/>
  <c r="F19" i="8" s="1"/>
  <c r="Y5" i="61" l="1"/>
  <c r="V4" i="76"/>
  <c r="E13" i="3"/>
  <c r="M18" i="8"/>
  <c r="M19" i="8" s="1"/>
  <c r="J18" i="8"/>
  <c r="J19" i="8" s="1"/>
  <c r="H18" i="8"/>
  <c r="H19" i="8" s="1"/>
  <c r="G18" i="8"/>
  <c r="G19" i="8" s="1"/>
  <c r="K18" i="8"/>
  <c r="K19" i="8" s="1"/>
  <c r="N18" i="8"/>
  <c r="N19" i="8" s="1"/>
  <c r="O18" i="8"/>
  <c r="O19" i="8" s="1"/>
  <c r="L18" i="8"/>
  <c r="L19" i="8" s="1"/>
  <c r="I18" i="8"/>
  <c r="I19" i="8" s="1"/>
  <c r="Z5" i="61" l="1"/>
  <c r="W4" i="76"/>
  <c r="AA5" i="61" l="1"/>
  <c r="X4" i="76"/>
  <c r="AB5" i="61" l="1"/>
  <c r="Y4" i="76"/>
  <c r="AC5" i="61" l="1"/>
  <c r="Z4" i="76"/>
  <c r="AD5" i="61" l="1"/>
  <c r="AA4" i="76"/>
  <c r="AE5" i="61" l="1"/>
  <c r="AB4" i="76"/>
  <c r="AF5" i="61" l="1"/>
  <c r="AC4" i="76"/>
  <c r="AG5" i="61" l="1"/>
  <c r="AD4" i="76"/>
  <c r="AH5" i="61" l="1"/>
  <c r="AE4" i="76"/>
  <c r="AI5" i="61" l="1"/>
  <c r="AG4" i="76" s="1"/>
  <c r="AF4" i="76"/>
</calcChain>
</file>

<file path=xl/comments1.xml><?xml version="1.0" encoding="utf-8"?>
<comments xmlns="http://schemas.openxmlformats.org/spreadsheetml/2006/main">
  <authors>
    <author>Windows 10</author>
  </authors>
  <commentList>
    <comment ref="AU8" authorId="0" shapeId="0">
      <text>
        <r>
          <rPr>
            <b/>
            <sz val="16"/>
            <color indexed="81"/>
            <rFont val="TH SarabunPSK"/>
            <family val="2"/>
          </rPr>
          <t>กรอกคะแนน</t>
        </r>
      </text>
    </comment>
  </commentList>
</comments>
</file>

<file path=xl/sharedStrings.xml><?xml version="1.0" encoding="utf-8"?>
<sst xmlns="http://schemas.openxmlformats.org/spreadsheetml/2006/main" count="728" uniqueCount="250">
  <si>
    <t>โรงเรียน</t>
  </si>
  <si>
    <t>ตำบล</t>
  </si>
  <si>
    <t>อำเภอ</t>
  </si>
  <si>
    <t>จังหวัด</t>
  </si>
  <si>
    <t>ปีการศึกษา</t>
  </si>
  <si>
    <t>ครูประจำชั้น</t>
  </si>
  <si>
    <t>ผู้อำนวยการโรงเรียน</t>
  </si>
  <si>
    <t>รหัสวิชา</t>
  </si>
  <si>
    <t>รายวิชา</t>
  </si>
  <si>
    <t>ผลการประเมิน</t>
  </si>
  <si>
    <t>ดีเยี่ยม</t>
  </si>
  <si>
    <t>ดี</t>
  </si>
  <si>
    <t>ผ่าน</t>
  </si>
  <si>
    <t>ไม่ผ่าน</t>
  </si>
  <si>
    <t>คุณลักษณะอันพึงประสงค์</t>
  </si>
  <si>
    <t>การอนุมัติผลการเรียน</t>
  </si>
  <si>
    <t>รวม</t>
  </si>
  <si>
    <t>ลงชื่อ</t>
  </si>
  <si>
    <t>ผู้อนุมัติ</t>
  </si>
  <si>
    <t>รหัสโรงเรียน</t>
  </si>
  <si>
    <t>ชื่อโรงเรียน</t>
  </si>
  <si>
    <t>เลขประจำตัวประชาชน</t>
  </si>
  <si>
    <t>รหัสนักเรียน</t>
  </si>
  <si>
    <t>เพศ</t>
  </si>
  <si>
    <t>คำนำหน้าชื่อ</t>
  </si>
  <si>
    <t>ชื่อ</t>
  </si>
  <si>
    <t>นามสกุล</t>
  </si>
  <si>
    <t>วันเกิด</t>
  </si>
  <si>
    <t>อายุ(ปี)</t>
  </si>
  <si>
    <t>อายุ(เดือน)</t>
  </si>
  <si>
    <t>เลขที่</t>
  </si>
  <si>
    <t>เลขประจำตัว</t>
  </si>
  <si>
    <t>ชื่อ - สกุล</t>
  </si>
  <si>
    <t>วัน เดือน ปีเกิด</t>
  </si>
  <si>
    <t>อายุ/เดือน</t>
  </si>
  <si>
    <t>ที่</t>
  </si>
  <si>
    <t>กลุ่มสาระการเรียนรู้</t>
  </si>
  <si>
    <t>เวลาเรียน</t>
  </si>
  <si>
    <t>ชั่วโมง</t>
  </si>
  <si>
    <t>จำนวนนักเรียน
ทั้งหมด</t>
  </si>
  <si>
    <t>สรุปผลการเรียนรู้</t>
  </si>
  <si>
    <t>หมายเหตุ</t>
  </si>
  <si>
    <t>จำนวนนักเรียนที่ได้รับผลการเรียนรู้</t>
  </si>
  <si>
    <t>ร</t>
  </si>
  <si>
    <t>มส</t>
  </si>
  <si>
    <t>สรุปผล</t>
  </si>
  <si>
    <t>การประเมิน</t>
  </si>
  <si>
    <t>การอ่าน คิดวิเคราะห์ เขียน</t>
  </si>
  <si>
    <t>ตัวชี้วัด</t>
  </si>
  <si>
    <t>จำนวนนักเรียน</t>
  </si>
  <si>
    <t>ตัดสินและอนุมัติผลการเรียน</t>
  </si>
  <si>
    <t>วันที่</t>
  </si>
  <si>
    <t>เดือน</t>
  </si>
  <si>
    <t>พ.ศ.</t>
  </si>
  <si>
    <t>ระดับชั้น</t>
  </si>
  <si>
    <t>สังกัด</t>
  </si>
  <si>
    <t>หัวหน้าฝ่ายวิชาการ</t>
  </si>
  <si>
    <t>ข้อที่</t>
  </si>
  <si>
    <t>ที่อยู่ปัจจุบัน</t>
  </si>
  <si>
    <t>มีนาคม</t>
  </si>
  <si>
    <t xml:space="preserve">ภาคเรียนที่ </t>
  </si>
  <si>
    <t>รวมเวลา</t>
  </si>
  <si>
    <t>สรุปผลรายเดือน</t>
  </si>
  <si>
    <t>วัน</t>
  </si>
  <si>
    <t>มา</t>
  </si>
  <si>
    <t>ป่วย</t>
  </si>
  <si>
    <t>ลา</t>
  </si>
  <si>
    <t>ขาด</t>
  </si>
  <si>
    <t>วันหยุด</t>
  </si>
  <si>
    <t>ภาคเรียนที่ 1</t>
  </si>
  <si>
    <t>ภาคเรียนที่ 2</t>
  </si>
  <si>
    <t>ร้อยละ</t>
  </si>
  <si>
    <t>ชื่อ - นามสกุล</t>
  </si>
  <si>
    <t>มิถุนายน</t>
  </si>
  <si>
    <t>ป</t>
  </si>
  <si>
    <t>/</t>
  </si>
  <si>
    <t>ล</t>
  </si>
  <si>
    <t>ข</t>
  </si>
  <si>
    <t>จ</t>
  </si>
  <si>
    <t>อ</t>
  </si>
  <si>
    <t>พ</t>
  </si>
  <si>
    <t>พฤ</t>
  </si>
  <si>
    <t>ศ</t>
  </si>
  <si>
    <t>บันทึกการมาเรียน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</si>
  <si>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</si>
  <si>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</si>
  <si>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</si>
  <si>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</si>
  <si>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</si>
  <si>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</si>
  <si>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</si>
  <si>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</si>
  <si>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ปลายภาค</t>
  </si>
  <si>
    <t>เต็ม</t>
  </si>
  <si>
    <t>สรุปผลการประเมิน</t>
  </si>
  <si>
    <t>การอ่าน</t>
  </si>
  <si>
    <t>การเขียน</t>
  </si>
  <si>
    <t>ข้อที่ 1</t>
  </si>
  <si>
    <t>ข้อที่ 2</t>
  </si>
  <si>
    <t>ข้อที่ 3</t>
  </si>
  <si>
    <t>ข้อที่ 4</t>
  </si>
  <si>
    <t>ข้อที่ 5</t>
  </si>
  <si>
    <t xml:space="preserve">เลขที่บ้าน </t>
  </si>
  <si>
    <t>หมู่</t>
  </si>
  <si>
    <t xml:space="preserve">ถนน </t>
  </si>
  <si>
    <t xml:space="preserve">อำเภอ </t>
  </si>
  <si>
    <t xml:space="preserve">จังหวัด </t>
  </si>
  <si>
    <t xml:space="preserve">รหัสไปรษณีย์ </t>
  </si>
  <si>
    <t xml:space="preserve">หมายเลขโทรศัพท์ </t>
  </si>
  <si>
    <t>ข้อมูลนักเรียน</t>
  </si>
  <si>
    <t>เวลาเรียนตลอดปีการศึกษา</t>
  </si>
  <si>
    <t>ผลการประเมินเวลาเรียน ร้อยละ 80</t>
  </si>
  <si>
    <t>คำอธิบายรายวิชา</t>
  </si>
  <si>
    <t xml:space="preserve">สรุปผลการเรียนจำแนกตามระดับผลการเรียน </t>
  </si>
  <si>
    <t>จำนวนนักเรียนทั้งหมด</t>
  </si>
  <si>
    <t>มาตรฐาน</t>
  </si>
  <si>
    <t>คะแนน</t>
  </si>
  <si>
    <t>เกณฑ์ในการประเมินคุณลักษณะฯและการอ่าน คิด เขียน</t>
  </si>
  <si>
    <t xml:space="preserve">คะแนนเฉลี่ย </t>
  </si>
  <si>
    <t>เริ่มต้น</t>
  </si>
  <si>
    <t>จนถึง</t>
  </si>
  <si>
    <t>ชื่อวิชา</t>
  </si>
  <si>
    <t>ตัวชี้วัดที่</t>
  </si>
  <si>
    <t>ประเภทวิชา</t>
  </si>
  <si>
    <t>มาตรฐานที่</t>
  </si>
  <si>
    <t>มาตรฐาน / ตัวชี้วัด</t>
  </si>
  <si>
    <t>การคิดวิเคราะห์</t>
  </si>
  <si>
    <t xml:space="preserve">การประเมินการอ่าน คิดวิเคราะห์ เขียนสื่อความ </t>
  </si>
  <si>
    <t>สมุดแบบบันทึกผลการเรียนรู้ประจำรายวิชา</t>
  </si>
  <si>
    <t>ปพ.5</t>
  </si>
  <si>
    <t xml:space="preserve">  จำนวนตัวชี้วัดที่ผ่าน</t>
  </si>
  <si>
    <t xml:space="preserve">  ผลการประเมิน</t>
  </si>
  <si>
    <t>จำนวนนักเรียนที่ได้ระดับผลการเรียนรู้</t>
  </si>
  <si>
    <t>คะแนนเฉลี่ยรายวิชา</t>
  </si>
  <si>
    <t xml:space="preserve">         
</t>
  </si>
  <si>
    <t>คน</t>
  </si>
  <si>
    <t>พฤษภาคม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</si>
  <si>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</si>
  <si>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</si>
  <si>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</si>
  <si>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</si>
  <si>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</si>
  <si>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</si>
  <si>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</si>
  <si>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</si>
  <si>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</si>
  <si>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</si>
  <si>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</si>
  <si>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</si>
  <si>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</si>
  <si>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</si>
  <si>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</si>
  <si>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/>
  </si>
  <si>
    <t>ตัวชี้วัด/ผลการเรียนรู้</t>
  </si>
  <si>
    <t xml:space="preserve">  ตัวชี้วัด/    ผลการเรียนรู้</t>
  </si>
  <si>
    <t>บ้านสื่อ</t>
  </si>
  <si>
    <t>ชาย</t>
  </si>
  <si>
    <t>เด็กชาย</t>
  </si>
  <si>
    <t>ครูคอม</t>
  </si>
  <si>
    <t>หญิง</t>
  </si>
  <si>
    <t>เด็กหญิง</t>
  </si>
  <si>
    <t>ปุยฝ้าย</t>
  </si>
  <si>
    <t>ข้อมูลพื้นฐานสถานศึกษา</t>
  </si>
  <si>
    <t>ข้อมูลรายวิชา</t>
  </si>
  <si>
    <t>ภาคเรียนที่</t>
  </si>
  <si>
    <t>วันที่อนุมัติ</t>
  </si>
  <si>
    <t>หนองคาย</t>
  </si>
  <si>
    <t>ตำแหน่ง</t>
  </si>
  <si>
    <t>หัวหน้างานวิชาการ</t>
  </si>
  <si>
    <t>ค่าน้ำหนัก</t>
  </si>
  <si>
    <t>รองผู้อำนวยการ</t>
  </si>
  <si>
    <t>รองผู้อำนวยการฝ่ายวิชาการ</t>
  </si>
  <si>
    <t>ครูประจำวิชา</t>
  </si>
  <si>
    <t>ครู ชำนาญการ</t>
  </si>
  <si>
    <t>ผู้อำนวยการ</t>
  </si>
  <si>
    <t>สัดส่วนคะแนนระหว่างเรียน ปลายภาคเรียน</t>
  </si>
  <si>
    <t>:</t>
  </si>
  <si>
    <t>ข้อมูลชั้นเรียน</t>
  </si>
  <si>
    <t>นางสาวปุยฝ้าย  ดอทคอม</t>
  </si>
  <si>
    <t>ตัวชี้วัดที่ 1</t>
  </si>
  <si>
    <t>ระดับ</t>
  </si>
  <si>
    <t>ผลการเรียน</t>
  </si>
  <si>
    <t>เมืองหนองคาย</t>
  </si>
  <si>
    <t>ครูชำนาญการพิเศษ</t>
  </si>
  <si>
    <t>ภาษาอังกฤษ</t>
  </si>
  <si>
    <t>พื้นฐาน</t>
  </si>
  <si>
    <t>ภาษาต่างประเทศ</t>
  </si>
  <si>
    <t>ปฏิบัติตามคำสั่งง่าย ๆ ที่ฟัง</t>
  </si>
  <si>
    <t>ระบุตัวอักษรและเสียง อ่านออกเสียงและสะกดคำง่าย ๆ ถูกต้องตามหลักการอ่าน</t>
  </si>
  <si>
    <t>ต.1.1 ป.1/1</t>
  </si>
  <si>
    <t>ต.1.1 ป.1/2</t>
  </si>
  <si>
    <t>นายภูผา  ดอทคอม</t>
  </si>
  <si>
    <t>หนองกอมเกาะ</t>
  </si>
  <si>
    <t>เมือง</t>
  </si>
  <si>
    <t>คิดเป็นร้อยละ</t>
  </si>
  <si>
    <t>สำนักงานเขตพื้นที่การศึกษามัธยมศึกษา เขต 1</t>
  </si>
  <si>
    <t>กลางภาค</t>
  </si>
  <si>
    <t>คะแนนกลางภาค</t>
  </si>
  <si>
    <t>ระหว่างเรียน</t>
  </si>
  <si>
    <t>แก้ตัว</t>
  </si>
  <si>
    <t>หน่วยการเรียน</t>
  </si>
  <si>
    <t>คิดวิเคราะห์</t>
  </si>
  <si>
    <t>คุณลักษณะ</t>
  </si>
  <si>
    <t>เกณฑ์การประเมินผลการเรียน</t>
  </si>
  <si>
    <t>ระดับผลการเรียน</t>
  </si>
  <si>
    <t>ความหมาย</t>
  </si>
  <si>
    <t>ช่วงคะแนน</t>
  </si>
  <si>
    <t xml:space="preserve">  ผลการเรียน เยี่ยม</t>
  </si>
  <si>
    <t>80 - 100</t>
  </si>
  <si>
    <t xml:space="preserve">  ผลการเรียน ดีมาก</t>
  </si>
  <si>
    <t>75 - 79</t>
  </si>
  <si>
    <t xml:space="preserve">  ผลการเรียน ดี</t>
  </si>
  <si>
    <t>70 - 74</t>
  </si>
  <si>
    <t xml:space="preserve">  ผลการเรียน ค่อนข้างดี</t>
  </si>
  <si>
    <t>65 - 69</t>
  </si>
  <si>
    <t xml:space="preserve">  ผลการเรียน น่าพอใช้</t>
  </si>
  <si>
    <t>60 - 64</t>
  </si>
  <si>
    <t xml:space="preserve">  ผลการเรียน พอใช้</t>
  </si>
  <si>
    <t>55 - 59</t>
  </si>
  <si>
    <t xml:space="preserve">  ผลการเรียน ผ่านเกณฑ์</t>
  </si>
  <si>
    <t>50 - 54</t>
  </si>
  <si>
    <t xml:space="preserve">  ผลการเรียน ต่ำกว่าเกณฑ์</t>
  </si>
  <si>
    <t>0 - 49</t>
  </si>
  <si>
    <t>ป หมายถึง ป่วย , ข หมายถึง ขาด , ล หมายถึง ลากิจ และ / หมายถึง  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</si>
  <si>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</si>
  <si>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</si>
  <si>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</si>
  <si>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</si>
  <si>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>2.5 - 3</t>
  </si>
  <si>
    <t xml:space="preserve">  ดี</t>
  </si>
  <si>
    <t>1.5 - 2.49</t>
  </si>
  <si>
    <t xml:space="preserve">  ผ่าน</t>
  </si>
  <si>
    <t>1 - 1.49</t>
  </si>
  <si>
    <t xml:space="preserve">  ไม่ผ่าน</t>
  </si>
  <si>
    <t>0 - 0.99</t>
  </si>
  <si>
    <t>3/8</t>
  </si>
  <si>
    <t>อ 11101</t>
  </si>
  <si>
    <t>มัธยมศึกษาปีที่  2</t>
  </si>
  <si>
    <t>วันเปิดเรียน</t>
  </si>
  <si>
    <t>3/9</t>
  </si>
  <si>
    <t>3/10</t>
  </si>
  <si>
    <t>เบอร์โทรศัพท์</t>
  </si>
  <si>
    <t>มบ.บ</t>
  </si>
  <si>
    <t>การประเมินการอ่าน คิดวิเคราะห์ และเขียน</t>
  </si>
  <si>
    <t>แผนภูมิสรุปผลการประเมิน</t>
  </si>
  <si>
    <t>แผนภูมิสรุปผลการประเมินคุณลักษณะอันพึงประสงค์</t>
  </si>
  <si>
    <t>แผนภูมิสรุปผลการประเมินการอ่าน คิดวิเคราะห์ และเขียน</t>
  </si>
  <si>
    <t>เวลาเรียน (ชม.) / ภาคเรียน</t>
  </si>
  <si>
    <t>จำนวนนักเรียนที่ได้รับผลการประเมิน</t>
  </si>
  <si>
    <t>บ้านงิ้วมีชัย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</si>
</sst>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87" formatCode="0.0"/>
    <numFmt numFmtId="188" formatCode="[$-FFFFC100]0\ 0000\ 00000\ 00\ 0"/>
    <numFmt numFmtId="189" formatCode="[$-1000000]0\ 0000\ 00000\ 00\ 0"/>
    <numFmt numFmtId="190" formatCode="[$-101041E]d\ mmm\ yy;@"/>
    <numFmt numFmtId="191" formatCode="0.0;;;@\ "/>
    <numFmt numFmtId="192" formatCode="0;;;@\ "/>
    <numFmt numFmtId="193" formatCode="[$-101041E]d\ mmmm\ yyyy;@"/>
  </numFmts>
  <fonts count="50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rgb="FFC00000"/>
      <name val="TH SarabunPSK"/>
      <family val="2"/>
    </font>
    <font>
      <sz val="14"/>
      <name val="TH SarabunPSK"/>
      <family val="2"/>
    </font>
    <font>
      <b/>
      <sz val="16"/>
      <color rgb="FFC00000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sz val="16"/>
      <color theme="1"/>
      <name val="Tahoma"/>
      <family val="2"/>
      <charset val="222"/>
      <scheme val="minor"/>
    </font>
    <font>
      <b/>
      <sz val="18"/>
      <color theme="1"/>
      <name val="TH SarabunPSK"/>
      <family val="2"/>
    </font>
    <font>
      <sz val="14"/>
      <name val="Cordia New"/>
      <family val="2"/>
    </font>
    <font>
      <b/>
      <sz val="12"/>
      <name val="TH SarabunPSK"/>
      <family val="2"/>
    </font>
    <font>
      <sz val="11"/>
      <color theme="1"/>
      <name val="Calibri"/>
      <family val="2"/>
      <charset val="222"/>
    </font>
    <font>
      <sz val="12"/>
      <color theme="1"/>
      <name val="TH SarabunPSK"/>
      <family val="2"/>
    </font>
    <font>
      <b/>
      <sz val="18"/>
      <name val="TH SarabunPSK"/>
      <family val="2"/>
    </font>
    <font>
      <sz val="13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sz val="18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sz val="11"/>
      <name val="Tahoma"/>
      <family val="2"/>
      <charset val="222"/>
      <scheme val="minor"/>
    </font>
    <font>
      <b/>
      <sz val="18"/>
      <color rgb="FF000000"/>
      <name val="TH SarabunPSK"/>
      <family val="2"/>
    </font>
    <font>
      <b/>
      <sz val="22"/>
      <color theme="1"/>
      <name val="TH SarabunPSK"/>
      <family val="2"/>
    </font>
    <font>
      <sz val="18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6"/>
      <name val="TH SarabunPSK"/>
      <family val="2"/>
    </font>
    <font>
      <sz val="14"/>
      <name val="Tahoma"/>
      <family val="2"/>
      <charset val="222"/>
      <scheme val="minor"/>
    </font>
    <font>
      <b/>
      <sz val="13"/>
      <name val="TH SarabunPSK"/>
      <family val="2"/>
    </font>
    <font>
      <sz val="11"/>
      <color theme="1"/>
      <name val="TH SarabunPSK"/>
      <family val="2"/>
    </font>
    <font>
      <b/>
      <sz val="32"/>
      <color theme="0"/>
      <name val="TH SarabunPSK"/>
      <family val="2"/>
    </font>
    <font>
      <b/>
      <sz val="16"/>
      <color rgb="FF006600"/>
      <name val="TH SarabunPSK"/>
      <family val="2"/>
    </font>
    <font>
      <b/>
      <sz val="16"/>
      <color rgb="FF0070C0"/>
      <name val="TH SarabunPSK"/>
      <family val="2"/>
    </font>
    <font>
      <b/>
      <sz val="16"/>
      <color theme="0"/>
      <name val="TH SarabunPSK"/>
      <family val="2"/>
    </font>
    <font>
      <b/>
      <sz val="13"/>
      <color theme="1"/>
      <name val="TH SarabunPSK"/>
      <family val="2"/>
    </font>
    <font>
      <sz val="13"/>
      <name val="TH SarabunPSK"/>
      <family val="2"/>
    </font>
    <font>
      <sz val="12"/>
      <name val="TH SarabunPSK"/>
      <family val="2"/>
    </font>
    <font>
      <b/>
      <sz val="11"/>
      <color theme="1"/>
      <name val="TH SarabunPSK"/>
      <family val="2"/>
    </font>
    <font>
      <b/>
      <sz val="16"/>
      <color indexed="81"/>
      <name val="TH SarabunPSK"/>
      <family val="2"/>
    </font>
    <font>
      <sz val="15"/>
      <color theme="1"/>
      <name val="TH SarabunPSK"/>
      <family val="2"/>
    </font>
    <font>
      <b/>
      <sz val="15"/>
      <color rgb="FF000000"/>
      <name val="TH SarabunPSK"/>
      <family val="2"/>
    </font>
    <font>
      <sz val="15"/>
      <color rgb="FF000000"/>
      <name val="TH SarabunPSK"/>
      <family val="2"/>
    </font>
    <font>
      <sz val="14"/>
      <color rgb="FF000000"/>
      <name val="TH SarabunPSK"/>
      <family val="2"/>
    </font>
    <font>
      <sz val="13"/>
      <color rgb="FF000000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1D4F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EBA9C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16EA8A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3366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</borders>
  <cellStyleXfs count="4">
    <xf numFmtId="0" fontId="0" fillId="0" borderId="0"/>
    <xf numFmtId="0" fontId="18" fillId="0" borderId="0"/>
    <xf numFmtId="0" fontId="20" fillId="0" borderId="0"/>
    <xf numFmtId="0" fontId="18" fillId="0" borderId="0"/>
  </cellStyleXfs>
  <cellXfs count="791">
    <xf numFmtId="0" fontId="0" fillId="0" borderId="0" xfId="0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1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2" fillId="0" borderId="0" xfId="0" applyFont="1" applyFill="1" applyBorder="1" applyProtection="1">
      <protection hidden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2" fontId="24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12" borderId="0" xfId="0" applyFont="1" applyFill="1" applyAlignment="1" applyProtection="1">
      <alignment vertical="center"/>
      <protection hidden="1"/>
    </xf>
    <xf numFmtId="0" fontId="21" fillId="12" borderId="0" xfId="0" applyFont="1" applyFill="1" applyAlignment="1" applyProtection="1">
      <alignment horizontal="center" vertical="center"/>
      <protection hidden="1"/>
    </xf>
    <xf numFmtId="0" fontId="6" fillId="12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12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10" fillId="0" borderId="0" xfId="1" applyFont="1" applyFill="1" applyAlignment="1" applyProtection="1">
      <alignment vertical="center"/>
      <protection hidden="1"/>
    </xf>
    <xf numFmtId="0" fontId="8" fillId="0" borderId="0" xfId="0" applyFont="1" applyFill="1" applyProtection="1">
      <protection hidden="1"/>
    </xf>
    <xf numFmtId="0" fontId="1" fillId="0" borderId="0" xfId="0" applyFont="1" applyFill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vertical="center"/>
      <protection hidden="1"/>
    </xf>
    <xf numFmtId="0" fontId="3" fillId="0" borderId="21" xfId="0" applyFont="1" applyFill="1" applyBorder="1" applyAlignment="1" applyProtection="1">
      <alignment horizontal="center" vertical="center"/>
      <protection hidden="1"/>
    </xf>
    <xf numFmtId="0" fontId="1" fillId="9" borderId="0" xfId="0" applyFont="1" applyFill="1" applyProtection="1">
      <protection hidden="1"/>
    </xf>
    <xf numFmtId="0" fontId="8" fillId="3" borderId="15" xfId="0" applyFont="1" applyFill="1" applyBorder="1" applyAlignment="1" applyProtection="1">
      <alignment horizontal="left" indent="1"/>
      <protection hidden="1"/>
    </xf>
    <xf numFmtId="0" fontId="8" fillId="9" borderId="0" xfId="0" applyFont="1" applyFill="1" applyProtection="1">
      <protection hidden="1"/>
    </xf>
    <xf numFmtId="0" fontId="12" fillId="6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left" indent="1" shrinkToFit="1"/>
      <protection hidden="1"/>
    </xf>
    <xf numFmtId="0" fontId="6" fillId="9" borderId="0" xfId="0" applyFont="1" applyFill="1" applyAlignment="1" applyProtection="1">
      <alignment horizontal="center" vertical="center"/>
      <protection hidden="1"/>
    </xf>
    <xf numFmtId="0" fontId="31" fillId="0" borderId="0" xfId="0" applyFont="1" applyAlignment="1">
      <alignment horizontal="center"/>
    </xf>
    <xf numFmtId="2" fontId="8" fillId="0" borderId="0" xfId="0" applyNumberFormat="1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textRotation="90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14" fontId="8" fillId="0" borderId="1" xfId="0" applyNumberFormat="1" applyFont="1" applyFill="1" applyBorder="1" applyAlignment="1" applyProtection="1">
      <alignment horizontal="center"/>
      <protection locked="0"/>
    </xf>
    <xf numFmtId="0" fontId="7" fillId="9" borderId="0" xfId="0" applyFont="1" applyFill="1" applyProtection="1">
      <protection hidden="1"/>
    </xf>
    <xf numFmtId="0" fontId="7" fillId="9" borderId="0" xfId="0" applyFont="1" applyFill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 vertical="center" shrinkToFi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Protection="1">
      <protection hidden="1"/>
    </xf>
    <xf numFmtId="0" fontId="33" fillId="0" borderId="0" xfId="0" applyFont="1" applyFill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0" fontId="8" fillId="9" borderId="0" xfId="0" applyFont="1" applyFill="1" applyAlignment="1" applyProtection="1">
      <alignment vertical="center"/>
      <protection hidden="1"/>
    </xf>
    <xf numFmtId="0" fontId="0" fillId="9" borderId="0" xfId="0" applyFill="1" applyProtection="1"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30" fillId="9" borderId="0" xfId="0" applyFont="1" applyFill="1" applyAlignment="1" applyProtection="1">
      <alignment vertical="center"/>
      <protection hidden="1"/>
    </xf>
    <xf numFmtId="0" fontId="21" fillId="9" borderId="0" xfId="0" applyFont="1" applyFill="1" applyAlignment="1" applyProtection="1">
      <alignment horizontal="center" vertical="center"/>
      <protection hidden="1"/>
    </xf>
    <xf numFmtId="0" fontId="12" fillId="6" borderId="17" xfId="0" applyFont="1" applyFill="1" applyBorder="1" applyAlignment="1" applyProtection="1">
      <alignment horizontal="center" vertical="center"/>
      <protection hidden="1"/>
    </xf>
    <xf numFmtId="0" fontId="12" fillId="6" borderId="13" xfId="0" applyFont="1" applyFill="1" applyBorder="1" applyAlignment="1" applyProtection="1">
      <alignment horizontal="center" vertical="center"/>
      <protection hidden="1"/>
    </xf>
    <xf numFmtId="0" fontId="0" fillId="17" borderId="0" xfId="0" applyFill="1" applyProtection="1">
      <protection hidden="1"/>
    </xf>
    <xf numFmtId="0" fontId="0" fillId="9" borderId="0" xfId="0" applyFill="1" applyBorder="1" applyProtection="1">
      <protection hidden="1"/>
    </xf>
    <xf numFmtId="0" fontId="6" fillId="14" borderId="1" xfId="0" applyFont="1" applyFill="1" applyBorder="1" applyAlignment="1" applyProtection="1">
      <alignment horizontal="center" vertical="center"/>
      <protection locked="0"/>
    </xf>
    <xf numFmtId="0" fontId="12" fillId="13" borderId="1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Border="1" applyAlignment="1" applyProtection="1">
      <alignment vertical="center"/>
      <protection hidden="1"/>
    </xf>
    <xf numFmtId="0" fontId="1" fillId="12" borderId="0" xfId="0" applyFont="1" applyFill="1" applyProtection="1">
      <protection hidden="1"/>
    </xf>
    <xf numFmtId="0" fontId="1" fillId="0" borderId="0" xfId="0" applyFont="1" applyFill="1" applyBorder="1" applyProtection="1">
      <protection hidden="1"/>
    </xf>
    <xf numFmtId="0" fontId="8" fillId="12" borderId="0" xfId="0" applyFont="1" applyFill="1" applyProtection="1"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horizontal="left" vertical="center" wrapText="1"/>
      <protection hidden="1"/>
    </xf>
    <xf numFmtId="0" fontId="1" fillId="9" borderId="0" xfId="0" applyFont="1" applyFill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5" fillId="0" borderId="0" xfId="0" applyFont="1" applyFill="1" applyProtection="1">
      <protection hidden="1"/>
    </xf>
    <xf numFmtId="0" fontId="15" fillId="9" borderId="0" xfId="0" applyFont="1" applyFill="1" applyProtection="1">
      <protection hidden="1"/>
    </xf>
    <xf numFmtId="0" fontId="17" fillId="0" borderId="0" xfId="0" applyFont="1" applyFill="1" applyAlignment="1" applyProtection="1">
      <alignment vertical="center" shrinkToFit="1"/>
      <protection hidden="1"/>
    </xf>
    <xf numFmtId="0" fontId="1" fillId="9" borderId="0" xfId="0" applyFont="1" applyFill="1" applyBorder="1" applyProtection="1"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15" fillId="9" borderId="0" xfId="0" applyFont="1" applyFill="1" applyBorder="1" applyProtection="1">
      <protection hidden="1"/>
    </xf>
    <xf numFmtId="0" fontId="16" fillId="0" borderId="0" xfId="0" applyFont="1" applyFill="1" applyAlignment="1" applyProtection="1">
      <alignment vertical="center"/>
      <protection hidden="1"/>
    </xf>
    <xf numFmtId="0" fontId="16" fillId="9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3" fillId="9" borderId="0" xfId="0" applyFont="1" applyFill="1" applyAlignment="1" applyProtection="1">
      <alignment vertical="center"/>
      <protection hidden="1"/>
    </xf>
    <xf numFmtId="2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4" borderId="5" xfId="0" applyFont="1" applyFill="1" applyBorder="1" applyAlignment="1" applyProtection="1">
      <alignment horizontal="center" vertical="center"/>
      <protection hidden="1"/>
    </xf>
    <xf numFmtId="0" fontId="13" fillId="19" borderId="17" xfId="0" applyFont="1" applyFill="1" applyBorder="1" applyAlignment="1" applyProtection="1">
      <alignment vertical="center"/>
      <protection hidden="1"/>
    </xf>
    <xf numFmtId="0" fontId="13" fillId="19" borderId="18" xfId="0" applyFont="1" applyFill="1" applyBorder="1" applyAlignment="1" applyProtection="1">
      <alignment vertical="center"/>
      <protection hidden="1"/>
    </xf>
    <xf numFmtId="0" fontId="32" fillId="19" borderId="18" xfId="0" applyFont="1" applyFill="1" applyBorder="1" applyAlignment="1" applyProtection="1">
      <protection hidden="1"/>
    </xf>
    <xf numFmtId="0" fontId="32" fillId="19" borderId="19" xfId="0" applyFont="1" applyFill="1" applyBorder="1" applyAlignment="1" applyProtection="1"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 wrapText="1"/>
      <protection hidden="1"/>
    </xf>
    <xf numFmtId="0" fontId="32" fillId="0" borderId="0" xfId="0" applyFont="1" applyFill="1" applyBorder="1" applyAlignment="1" applyProtection="1"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horizontal="center"/>
      <protection hidden="1"/>
    </xf>
    <xf numFmtId="0" fontId="35" fillId="19" borderId="18" xfId="0" applyFont="1" applyFill="1" applyBorder="1" applyProtection="1">
      <protection hidden="1"/>
    </xf>
    <xf numFmtId="0" fontId="13" fillId="19" borderId="18" xfId="0" applyFont="1" applyFill="1" applyBorder="1" applyAlignment="1" applyProtection="1">
      <alignment horizontal="center"/>
      <protection hidden="1"/>
    </xf>
    <xf numFmtId="0" fontId="32" fillId="19" borderId="18" xfId="0" applyFon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0" fillId="19" borderId="18" xfId="0" applyFill="1" applyBorder="1" applyProtection="1">
      <protection hidden="1"/>
    </xf>
    <xf numFmtId="0" fontId="0" fillId="19" borderId="19" xfId="0" applyFill="1" applyBorder="1" applyProtection="1"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 shrinkToFit="1"/>
      <protection hidden="1"/>
    </xf>
    <xf numFmtId="0" fontId="27" fillId="0" borderId="0" xfId="0" applyFont="1" applyFill="1" applyProtection="1">
      <protection hidden="1"/>
    </xf>
    <xf numFmtId="0" fontId="1" fillId="21" borderId="0" xfId="0" applyFont="1" applyFill="1" applyAlignment="1" applyProtection="1">
      <alignment horizontal="center"/>
      <protection hidden="1"/>
    </xf>
    <xf numFmtId="0" fontId="1" fillId="21" borderId="0" xfId="0" applyFont="1" applyFill="1" applyProtection="1">
      <protection hidden="1"/>
    </xf>
    <xf numFmtId="0" fontId="8" fillId="22" borderId="1" xfId="0" applyFont="1" applyFill="1" applyBorder="1" applyAlignment="1" applyProtection="1">
      <alignment horizontal="center" vertical="center"/>
      <protection hidden="1"/>
    </xf>
    <xf numFmtId="0" fontId="6" fillId="22" borderId="1" xfId="0" applyFont="1" applyFill="1" applyBorder="1" applyAlignment="1" applyProtection="1">
      <alignment horizontal="center" vertical="center"/>
      <protection hidden="1"/>
    </xf>
    <xf numFmtId="0" fontId="12" fillId="22" borderId="15" xfId="0" applyFont="1" applyFill="1" applyBorder="1" applyAlignment="1" applyProtection="1">
      <alignment horizontal="center" vertical="center"/>
      <protection hidden="1"/>
    </xf>
    <xf numFmtId="0" fontId="37" fillId="23" borderId="1" xfId="0" applyFont="1" applyFill="1" applyBorder="1" applyAlignment="1" applyProtection="1">
      <alignment horizontal="center" vertical="center"/>
      <protection hidden="1"/>
    </xf>
    <xf numFmtId="0" fontId="11" fillId="6" borderId="1" xfId="0" applyFont="1" applyFill="1" applyBorder="1" applyAlignment="1" applyProtection="1">
      <alignment horizontal="center" vertical="center"/>
      <protection hidden="1"/>
    </xf>
    <xf numFmtId="0" fontId="38" fillId="7" borderId="1" xfId="0" applyFont="1" applyFill="1" applyBorder="1" applyAlignment="1" applyProtection="1">
      <alignment horizontal="center" vertical="center"/>
      <protection hidden="1"/>
    </xf>
    <xf numFmtId="0" fontId="39" fillId="10" borderId="1" xfId="0" applyFont="1" applyFill="1" applyBorder="1" applyAlignment="1" applyProtection="1">
      <alignment horizontal="center" vertical="center"/>
      <protection hidden="1"/>
    </xf>
    <xf numFmtId="0" fontId="12" fillId="24" borderId="1" xfId="0" applyFont="1" applyFill="1" applyBorder="1" applyAlignment="1" applyProtection="1">
      <alignment horizontal="center" vertical="center"/>
      <protection hidden="1"/>
    </xf>
    <xf numFmtId="0" fontId="9" fillId="24" borderId="1" xfId="0" applyFont="1" applyFill="1" applyBorder="1" applyAlignment="1" applyProtection="1">
      <alignment horizontal="center" vertical="center"/>
      <protection hidden="1"/>
    </xf>
    <xf numFmtId="0" fontId="12" fillId="24" borderId="15" xfId="0" applyFont="1" applyFill="1" applyBorder="1" applyAlignment="1" applyProtection="1">
      <alignment horizontal="center" vertical="center"/>
      <protection hidden="1"/>
    </xf>
    <xf numFmtId="0" fontId="11" fillId="24" borderId="1" xfId="0" applyFont="1" applyFill="1" applyBorder="1" applyAlignment="1" applyProtection="1">
      <alignment horizontal="center" vertical="center"/>
      <protection hidden="1"/>
    </xf>
    <xf numFmtId="0" fontId="1" fillId="16" borderId="0" xfId="0" applyFont="1" applyFill="1" applyAlignment="1" applyProtection="1">
      <alignment horizontal="center"/>
      <protection hidden="1"/>
    </xf>
    <xf numFmtId="0" fontId="8" fillId="16" borderId="0" xfId="0" applyFont="1" applyFill="1" applyProtection="1">
      <protection hidden="1"/>
    </xf>
    <xf numFmtId="0" fontId="6" fillId="16" borderId="0" xfId="0" applyFont="1" applyFill="1" applyAlignment="1" applyProtection="1">
      <alignment horizontal="center" vertical="center"/>
      <protection hidden="1"/>
    </xf>
    <xf numFmtId="0" fontId="12" fillId="22" borderId="5" xfId="0" applyFont="1" applyFill="1" applyBorder="1" applyAlignment="1" applyProtection="1">
      <alignment horizontal="center" vertical="center"/>
      <protection hidden="1"/>
    </xf>
    <xf numFmtId="0" fontId="10" fillId="22" borderId="5" xfId="0" applyFont="1" applyFill="1" applyBorder="1" applyProtection="1">
      <protection hidden="1"/>
    </xf>
    <xf numFmtId="1" fontId="12" fillId="22" borderId="19" xfId="0" applyNumberFormat="1" applyFont="1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 applyProtection="1">
      <alignment horizontal="center" vertical="center"/>
      <protection hidden="1"/>
    </xf>
    <xf numFmtId="0" fontId="10" fillId="22" borderId="7" xfId="0" applyFont="1" applyFill="1" applyBorder="1" applyProtection="1">
      <protection hidden="1"/>
    </xf>
    <xf numFmtId="0" fontId="10" fillId="22" borderId="16" xfId="0" applyFont="1" applyFill="1" applyBorder="1" applyProtection="1">
      <protection hidden="1"/>
    </xf>
    <xf numFmtId="0" fontId="10" fillId="22" borderId="11" xfId="0" applyFont="1" applyFill="1" applyBorder="1" applyProtection="1">
      <protection hidden="1"/>
    </xf>
    <xf numFmtId="0" fontId="9" fillId="24" borderId="1" xfId="0" applyFont="1" applyFill="1" applyBorder="1" applyAlignment="1" applyProtection="1">
      <alignment horizontal="center" vertical="center" shrinkToFit="1"/>
      <protection hidden="1"/>
    </xf>
    <xf numFmtId="0" fontId="12" fillId="25" borderId="1" xfId="0" applyFont="1" applyFill="1" applyBorder="1" applyAlignment="1" applyProtection="1">
      <alignment horizontal="center" vertical="center"/>
      <protection hidden="1"/>
    </xf>
    <xf numFmtId="0" fontId="21" fillId="0" borderId="1" xfId="0" applyFont="1" applyFill="1" applyBorder="1" applyAlignment="1" applyProtection="1">
      <alignment horizontal="center" vertical="center"/>
      <protection hidden="1"/>
    </xf>
    <xf numFmtId="0" fontId="10" fillId="18" borderId="17" xfId="0" applyFont="1" applyFill="1" applyBorder="1" applyAlignment="1" applyProtection="1">
      <alignment vertical="center" shrinkToFit="1"/>
      <protection hidden="1"/>
    </xf>
    <xf numFmtId="0" fontId="10" fillId="18" borderId="18" xfId="0" applyFont="1" applyFill="1" applyBorder="1" applyAlignment="1" applyProtection="1">
      <alignment vertical="center" shrinkToFit="1"/>
      <protection hidden="1"/>
    </xf>
    <xf numFmtId="0" fontId="10" fillId="18" borderId="19" xfId="0" applyFont="1" applyFill="1" applyBorder="1" applyAlignment="1" applyProtection="1">
      <alignment vertical="center" shrinkToFit="1"/>
      <protection hidden="1"/>
    </xf>
    <xf numFmtId="0" fontId="0" fillId="12" borderId="0" xfId="0" applyFill="1" applyProtection="1"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1" fillId="12" borderId="0" xfId="0" applyFont="1" applyFill="1" applyBorder="1" applyProtection="1">
      <protection hidden="1"/>
    </xf>
    <xf numFmtId="0" fontId="3" fillId="12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shrinkToFit="1"/>
      <protection hidden="1"/>
    </xf>
    <xf numFmtId="0" fontId="15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protection hidden="1"/>
    </xf>
    <xf numFmtId="1" fontId="3" fillId="0" borderId="1" xfId="0" applyNumberFormat="1" applyFont="1" applyFill="1" applyBorder="1" applyAlignment="1" applyProtection="1">
      <alignment horizontal="center" vertical="center"/>
      <protection hidden="1"/>
    </xf>
    <xf numFmtId="187" fontId="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36" xfId="0" applyFont="1" applyFill="1" applyBorder="1" applyAlignment="1" applyProtection="1">
      <alignment horizontal="center" vertical="center" shrinkToFit="1"/>
      <protection hidden="1"/>
    </xf>
    <xf numFmtId="0" fontId="3" fillId="0" borderId="1" xfId="0" applyFont="1" applyFill="1" applyBorder="1" applyAlignment="1" applyProtection="1">
      <alignment horizontal="center" vertical="center" shrinkToFit="1"/>
      <protection hidden="1"/>
    </xf>
    <xf numFmtId="2" fontId="17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31" xfId="0" applyFont="1" applyFill="1" applyBorder="1" applyAlignment="1" applyProtection="1">
      <alignment horizontal="center" vertical="center"/>
      <protection hidden="1"/>
    </xf>
    <xf numFmtId="0" fontId="6" fillId="0" borderId="33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Protection="1">
      <protection hidden="1"/>
    </xf>
    <xf numFmtId="0" fontId="15" fillId="12" borderId="0" xfId="0" applyFont="1" applyFill="1" applyBorder="1" applyProtection="1">
      <protection hidden="1"/>
    </xf>
    <xf numFmtId="0" fontId="16" fillId="12" borderId="0" xfId="0" applyFont="1" applyFill="1" applyAlignment="1" applyProtection="1">
      <alignment vertical="center"/>
      <protection hidden="1"/>
    </xf>
    <xf numFmtId="0" fontId="8" fillId="12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2" fillId="18" borderId="1" xfId="0" applyFont="1" applyFill="1" applyBorder="1" applyAlignment="1" applyProtection="1">
      <alignment horizontal="center" vertical="center" shrinkToFit="1"/>
      <protection hidden="1"/>
    </xf>
    <xf numFmtId="0" fontId="12" fillId="4" borderId="1" xfId="0" applyFont="1" applyFill="1" applyBorder="1" applyAlignment="1" applyProtection="1">
      <alignment horizontal="center" vertical="center" shrinkToFit="1"/>
      <protection hidden="1"/>
    </xf>
    <xf numFmtId="0" fontId="10" fillId="18" borderId="17" xfId="0" applyFont="1" applyFill="1" applyBorder="1" applyAlignment="1" applyProtection="1">
      <alignment horizontal="center" vertical="center" shrinkToFit="1"/>
      <protection hidden="1"/>
    </xf>
    <xf numFmtId="0" fontId="10" fillId="18" borderId="18" xfId="0" applyFont="1" applyFill="1" applyBorder="1" applyAlignment="1" applyProtection="1">
      <alignment horizontal="center" vertical="center" shrinkToFit="1"/>
      <protection hidden="1"/>
    </xf>
    <xf numFmtId="0" fontId="10" fillId="18" borderId="19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textRotation="90"/>
      <protection hidden="1"/>
    </xf>
    <xf numFmtId="0" fontId="7" fillId="27" borderId="0" xfId="0" applyFont="1" applyFill="1" applyProtection="1">
      <protection hidden="1"/>
    </xf>
    <xf numFmtId="0" fontId="33" fillId="27" borderId="0" xfId="0" applyFont="1" applyFill="1" applyProtection="1">
      <protection hidden="1"/>
    </xf>
    <xf numFmtId="0" fontId="33" fillId="27" borderId="0" xfId="0" applyFont="1" applyFill="1" applyAlignment="1" applyProtection="1">
      <alignment horizontal="center"/>
      <protection hidden="1"/>
    </xf>
    <xf numFmtId="0" fontId="8" fillId="27" borderId="0" xfId="0" applyFont="1" applyFill="1" applyAlignment="1" applyProtection="1">
      <alignment vertical="center"/>
      <protection hidden="1"/>
    </xf>
    <xf numFmtId="0" fontId="17" fillId="27" borderId="0" xfId="0" applyFont="1" applyFill="1" applyAlignment="1" applyProtection="1">
      <alignment shrinkToFit="1"/>
      <protection hidden="1"/>
    </xf>
    <xf numFmtId="0" fontId="0" fillId="27" borderId="0" xfId="0" applyFill="1" applyProtection="1">
      <protection hidden="1"/>
    </xf>
    <xf numFmtId="0" fontId="0" fillId="27" borderId="0" xfId="0" applyFill="1" applyAlignment="1" applyProtection="1">
      <alignment horizontal="center"/>
      <protection hidden="1"/>
    </xf>
    <xf numFmtId="0" fontId="0" fillId="27" borderId="0" xfId="0" applyFill="1" applyAlignment="1" applyProtection="1">
      <alignment horizontal="center" vertical="center"/>
      <protection hidden="1"/>
    </xf>
    <xf numFmtId="0" fontId="3" fillId="0" borderId="42" xfId="0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43" xfId="0" applyFont="1" applyFill="1" applyBorder="1" applyAlignment="1" applyProtection="1">
      <alignment horizontal="center"/>
      <protection locked="0"/>
    </xf>
    <xf numFmtId="0" fontId="8" fillId="0" borderId="42" xfId="0" applyFont="1" applyFill="1" applyBorder="1" applyProtection="1">
      <protection locked="0" hidden="1"/>
    </xf>
    <xf numFmtId="0" fontId="29" fillId="0" borderId="0" xfId="0" applyFont="1" applyFill="1" applyBorder="1" applyAlignment="1" applyProtection="1">
      <alignment horizontal="center" vertical="center"/>
      <protection locked="0" hidden="1"/>
    </xf>
    <xf numFmtId="0" fontId="29" fillId="0" borderId="43" xfId="0" applyFont="1" applyFill="1" applyBorder="1" applyAlignment="1" applyProtection="1">
      <alignment horizontal="center" vertical="center"/>
      <protection locked="0" hidden="1"/>
    </xf>
    <xf numFmtId="49" fontId="30" fillId="0" borderId="0" xfId="0" applyNumberFormat="1" applyFont="1" applyFill="1" applyBorder="1" applyAlignment="1" applyProtection="1">
      <alignment vertical="justify"/>
      <protection locked="0" hidden="1"/>
    </xf>
    <xf numFmtId="0" fontId="1" fillId="0" borderId="43" xfId="0" applyFont="1" applyFill="1" applyBorder="1" applyAlignment="1" applyProtection="1">
      <alignment vertical="top"/>
      <protection locked="0" hidden="1"/>
    </xf>
    <xf numFmtId="0" fontId="1" fillId="0" borderId="0" xfId="0" applyFont="1" applyFill="1" applyBorder="1" applyAlignment="1" applyProtection="1">
      <alignment vertical="top"/>
      <protection hidden="1"/>
    </xf>
    <xf numFmtId="0" fontId="1" fillId="0" borderId="4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Fill="1" applyBorder="1" applyAlignment="1" applyProtection="1">
      <alignment horizontal="left" vertical="top"/>
      <protection hidden="1"/>
    </xf>
    <xf numFmtId="0" fontId="8" fillId="0" borderId="43" xfId="0" applyFont="1" applyFill="1" applyBorder="1" applyProtection="1">
      <protection locked="0" hidden="1"/>
    </xf>
    <xf numFmtId="0" fontId="8" fillId="0" borderId="0" xfId="0" applyFont="1" applyFill="1" applyBorder="1" applyProtection="1">
      <protection hidden="1"/>
    </xf>
    <xf numFmtId="0" fontId="8" fillId="0" borderId="44" xfId="0" applyFont="1" applyFill="1" applyBorder="1" applyProtection="1">
      <protection locked="0" hidden="1"/>
    </xf>
    <xf numFmtId="49" fontId="30" fillId="0" borderId="24" xfId="0" applyNumberFormat="1" applyFont="1" applyFill="1" applyBorder="1" applyAlignment="1" applyProtection="1">
      <alignment vertical="justify"/>
      <protection locked="0" hidden="1"/>
    </xf>
    <xf numFmtId="0" fontId="8" fillId="0" borderId="45" xfId="0" applyFont="1" applyFill="1" applyBorder="1" applyProtection="1">
      <protection locked="0" hidden="1"/>
    </xf>
    <xf numFmtId="0" fontId="17" fillId="28" borderId="44" xfId="0" applyFont="1" applyFill="1" applyBorder="1" applyAlignment="1" applyProtection="1">
      <alignment horizontal="center"/>
      <protection hidden="1"/>
    </xf>
    <xf numFmtId="0" fontId="17" fillId="28" borderId="24" xfId="0" applyFont="1" applyFill="1" applyBorder="1" applyAlignment="1" applyProtection="1">
      <alignment horizontal="center"/>
      <protection hidden="1"/>
    </xf>
    <xf numFmtId="0" fontId="17" fillId="28" borderId="45" xfId="0" applyFont="1" applyFill="1" applyBorder="1" applyAlignment="1" applyProtection="1">
      <alignment horizontal="center"/>
      <protection hidden="1"/>
    </xf>
    <xf numFmtId="0" fontId="27" fillId="27" borderId="0" xfId="0" applyFont="1" applyFill="1" applyProtection="1">
      <protection hidden="1"/>
    </xf>
    <xf numFmtId="0" fontId="30" fillId="27" borderId="0" xfId="0" applyFont="1" applyFill="1" applyAlignment="1" applyProtection="1">
      <alignment vertical="center"/>
      <protection hidden="1"/>
    </xf>
    <xf numFmtId="0" fontId="8" fillId="27" borderId="0" xfId="0" applyFont="1" applyFill="1" applyProtection="1">
      <protection hidden="1"/>
    </xf>
    <xf numFmtId="0" fontId="0" fillId="27" borderId="0" xfId="0" applyFill="1" applyBorder="1" applyProtection="1">
      <protection hidden="1"/>
    </xf>
    <xf numFmtId="0" fontId="8" fillId="0" borderId="1" xfId="0" applyFont="1" applyFill="1" applyBorder="1" applyAlignment="1" applyProtection="1">
      <alignment horizontal="center" vertical="center"/>
      <protection locked="0" hidden="1"/>
    </xf>
    <xf numFmtId="0" fontId="8" fillId="27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23" fillId="9" borderId="0" xfId="0" applyFont="1" applyFill="1" applyAlignment="1" applyProtection="1">
      <alignment vertical="center"/>
      <protection hidden="1"/>
    </xf>
    <xf numFmtId="0" fontId="23" fillId="27" borderId="0" xfId="0" applyFont="1" applyFill="1" applyAlignment="1" applyProtection="1">
      <alignment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1" fillId="27" borderId="0" xfId="0" applyFont="1" applyFill="1" applyAlignment="1" applyProtection="1">
      <alignment horizontal="center" vertical="center"/>
      <protection hidden="1"/>
    </xf>
    <xf numFmtId="0" fontId="8" fillId="27" borderId="0" xfId="0" applyFont="1" applyFill="1" applyBorder="1" applyAlignment="1" applyProtection="1">
      <alignment vertical="center"/>
      <protection hidden="1"/>
    </xf>
    <xf numFmtId="2" fontId="8" fillId="27" borderId="0" xfId="0" applyNumberFormat="1" applyFont="1" applyFill="1" applyBorder="1" applyAlignment="1" applyProtection="1">
      <alignment vertical="top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0" fillId="29" borderId="0" xfId="0" applyFill="1" applyProtection="1">
      <protection hidden="1"/>
    </xf>
    <xf numFmtId="0" fontId="0" fillId="30" borderId="0" xfId="0" applyFill="1" applyProtection="1">
      <protection hidden="1"/>
    </xf>
    <xf numFmtId="0" fontId="27" fillId="29" borderId="0" xfId="0" applyFont="1" applyFill="1" applyProtection="1">
      <protection hidden="1"/>
    </xf>
    <xf numFmtId="0" fontId="13" fillId="26" borderId="1" xfId="0" applyFont="1" applyFill="1" applyBorder="1" applyAlignment="1" applyProtection="1">
      <alignment horizontal="center" vertical="center"/>
      <protection hidden="1"/>
    </xf>
    <xf numFmtId="0" fontId="35" fillId="31" borderId="0" xfId="0" applyFont="1" applyFill="1" applyProtection="1">
      <protection hidden="1"/>
    </xf>
    <xf numFmtId="0" fontId="35" fillId="31" borderId="0" xfId="0" applyFont="1" applyFill="1" applyBorder="1" applyProtection="1">
      <protection hidden="1"/>
    </xf>
    <xf numFmtId="0" fontId="0" fillId="31" borderId="0" xfId="0" applyFill="1" applyProtection="1">
      <protection hidden="1"/>
    </xf>
    <xf numFmtId="0" fontId="35" fillId="31" borderId="0" xfId="0" applyFont="1" applyFill="1" applyAlignment="1" applyProtection="1">
      <alignment horizontal="center"/>
      <protection hidden="1"/>
    </xf>
    <xf numFmtId="0" fontId="13" fillId="31" borderId="0" xfId="0" applyFont="1" applyFill="1" applyBorder="1" applyAlignment="1" applyProtection="1">
      <alignment horizontal="center"/>
      <protection hidden="1"/>
    </xf>
    <xf numFmtId="0" fontId="32" fillId="31" borderId="0" xfId="0" applyFont="1" applyFill="1" applyBorder="1" applyAlignment="1" applyProtection="1">
      <alignment horizontal="center"/>
      <protection hidden="1"/>
    </xf>
    <xf numFmtId="0" fontId="0" fillId="31" borderId="0" xfId="0" applyFill="1" applyBorder="1" applyProtection="1">
      <protection hidden="1"/>
    </xf>
    <xf numFmtId="0" fontId="13" fillId="31" borderId="0" xfId="0" applyFont="1" applyFill="1" applyBorder="1" applyAlignment="1" applyProtection="1">
      <alignment horizontal="left" vertical="center"/>
      <protection hidden="1"/>
    </xf>
    <xf numFmtId="0" fontId="32" fillId="31" borderId="0" xfId="0" applyFont="1" applyFill="1" applyBorder="1" applyAlignment="1" applyProtection="1">
      <alignment horizontal="center" vertical="center"/>
      <protection hidden="1"/>
    </xf>
    <xf numFmtId="189" fontId="8" fillId="0" borderId="1" xfId="0" applyNumberFormat="1" applyFont="1" applyFill="1" applyBorder="1" applyAlignment="1" applyProtection="1">
      <alignment horizontal="center"/>
      <protection locked="0"/>
    </xf>
    <xf numFmtId="0" fontId="13" fillId="20" borderId="5" xfId="0" applyFont="1" applyFill="1" applyBorder="1" applyAlignment="1" applyProtection="1">
      <alignment horizontal="center" vertical="center"/>
      <protection locked="0"/>
    </xf>
    <xf numFmtId="0" fontId="12" fillId="0" borderId="21" xfId="0" applyFont="1" applyFill="1" applyBorder="1" applyAlignment="1" applyProtection="1">
      <alignment horizontal="center" shrinkToFit="1"/>
      <protection hidden="1"/>
    </xf>
    <xf numFmtId="0" fontId="12" fillId="0" borderId="21" xfId="0" applyFont="1" applyFill="1" applyBorder="1" applyAlignment="1" applyProtection="1">
      <alignment horizontal="center" vertical="center" shrinkToFit="1"/>
      <protection hidden="1"/>
    </xf>
    <xf numFmtId="0" fontId="8" fillId="22" borderId="20" xfId="0" applyFont="1" applyFill="1" applyBorder="1" applyAlignment="1" applyProtection="1">
      <alignment horizontal="center" vertical="center"/>
      <protection hidden="1"/>
    </xf>
    <xf numFmtId="0" fontId="23" fillId="12" borderId="0" xfId="0" applyFont="1" applyFill="1" applyAlignment="1" applyProtection="1">
      <alignment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41" fillId="0" borderId="0" xfId="1" applyFont="1" applyFill="1" applyAlignment="1" applyProtection="1">
      <alignment vertical="center"/>
      <protection hidden="1"/>
    </xf>
    <xf numFmtId="0" fontId="23" fillId="0" borderId="0" xfId="0" applyFont="1" applyFill="1" applyProtection="1">
      <protection hidden="1"/>
    </xf>
    <xf numFmtId="0" fontId="23" fillId="9" borderId="0" xfId="0" applyFont="1" applyFill="1" applyAlignment="1" applyProtection="1">
      <alignment horizontal="center" vertical="center"/>
      <protection hidden="1"/>
    </xf>
    <xf numFmtId="0" fontId="23" fillId="9" borderId="0" xfId="0" applyFont="1" applyFill="1" applyProtection="1">
      <protection hidden="1"/>
    </xf>
    <xf numFmtId="0" fontId="23" fillId="12" borderId="0" xfId="0" applyFont="1" applyFill="1" applyBorder="1" applyAlignment="1" applyProtection="1">
      <alignment vertical="center"/>
      <protection hidden="1"/>
    </xf>
    <xf numFmtId="0" fontId="10" fillId="0" borderId="53" xfId="0" applyFont="1" applyFill="1" applyBorder="1" applyAlignment="1" applyProtection="1">
      <alignment horizontal="center" vertical="center" shrinkToFit="1"/>
      <protection hidden="1"/>
    </xf>
    <xf numFmtId="0" fontId="12" fillId="4" borderId="1" xfId="0" applyFont="1" applyFill="1" applyBorder="1" applyAlignment="1" applyProtection="1">
      <alignment horizontal="center" vertical="center" shrinkToFit="1"/>
      <protection hidden="1"/>
    </xf>
    <xf numFmtId="0" fontId="1" fillId="31" borderId="0" xfId="0" applyFont="1" applyFill="1"/>
    <xf numFmtId="0" fontId="1" fillId="9" borderId="0" xfId="0" applyFont="1" applyFill="1"/>
    <xf numFmtId="0" fontId="1" fillId="0" borderId="0" xfId="0" applyFont="1" applyFill="1"/>
    <xf numFmtId="0" fontId="1" fillId="0" borderId="0" xfId="0" applyFont="1" applyFill="1" applyBorder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 shrinkToFit="1"/>
    </xf>
    <xf numFmtId="0" fontId="1" fillId="0" borderId="0" xfId="0" applyFont="1" applyFill="1" applyBorder="1" applyAlignment="1" applyProtection="1">
      <alignment vertical="center" shrinkToFit="1"/>
    </xf>
    <xf numFmtId="0" fontId="3" fillId="0" borderId="0" xfId="0" applyFont="1" applyFill="1" applyBorder="1" applyAlignment="1" applyProtection="1">
      <alignment vertical="center"/>
    </xf>
    <xf numFmtId="2" fontId="1" fillId="0" borderId="0" xfId="0" applyNumberFormat="1" applyFont="1" applyFill="1" applyBorder="1" applyAlignment="1" applyProtection="1">
      <alignment vertical="center"/>
    </xf>
    <xf numFmtId="0" fontId="1" fillId="0" borderId="0" xfId="0" applyFont="1" applyFill="1" applyProtection="1"/>
    <xf numFmtId="49" fontId="8" fillId="0" borderId="1" xfId="0" applyNumberFormat="1" applyFont="1" applyFill="1" applyBorder="1" applyAlignment="1" applyProtection="1">
      <alignment horizontal="center"/>
      <protection locked="0"/>
    </xf>
    <xf numFmtId="0" fontId="13" fillId="26" borderId="19" xfId="0" applyFont="1" applyFill="1" applyBorder="1" applyAlignment="1" applyProtection="1">
      <alignment horizontal="center" vertical="center"/>
      <protection hidden="1"/>
    </xf>
    <xf numFmtId="0" fontId="13" fillId="26" borderId="17" xfId="0" applyFont="1" applyFill="1" applyBorder="1" applyAlignment="1" applyProtection="1">
      <alignment vertical="center"/>
      <protection hidden="1"/>
    </xf>
    <xf numFmtId="0" fontId="13" fillId="26" borderId="18" xfId="0" applyFont="1" applyFill="1" applyBorder="1" applyAlignment="1" applyProtection="1">
      <alignment vertical="center"/>
      <protection hidden="1"/>
    </xf>
    <xf numFmtId="0" fontId="13" fillId="26" borderId="19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horizontal="left" vertical="center" shrinkToFit="1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Protection="1">
      <protection locked="0"/>
    </xf>
    <xf numFmtId="0" fontId="10" fillId="0" borderId="15" xfId="0" applyFont="1" applyFill="1" applyBorder="1" applyAlignment="1" applyProtection="1">
      <alignment horizontal="center" vertical="center"/>
      <protection hidden="1"/>
    </xf>
    <xf numFmtId="189" fontId="10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15" xfId="0" applyFont="1" applyFill="1" applyBorder="1" applyAlignment="1" applyProtection="1">
      <alignment horizontal="left" vertical="center" indent="1" shrinkToFit="1"/>
      <protection hidden="1"/>
    </xf>
    <xf numFmtId="190" fontId="10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50" xfId="0" applyFont="1" applyFill="1" applyBorder="1" applyAlignment="1" applyProtection="1">
      <alignment horizontal="center" vertical="center"/>
      <protection hidden="1"/>
    </xf>
    <xf numFmtId="189" fontId="10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50" xfId="0" applyFont="1" applyFill="1" applyBorder="1" applyAlignment="1" applyProtection="1">
      <alignment horizontal="left" vertical="center" indent="1" shrinkToFit="1"/>
      <protection hidden="1"/>
    </xf>
    <xf numFmtId="190" fontId="10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53" xfId="0" applyFont="1" applyFill="1" applyBorder="1" applyAlignment="1" applyProtection="1">
      <alignment horizontal="center" vertical="center"/>
      <protection hidden="1"/>
    </xf>
    <xf numFmtId="189" fontId="10" fillId="0" borderId="53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53" xfId="0" applyFont="1" applyFill="1" applyBorder="1" applyAlignment="1" applyProtection="1">
      <alignment horizontal="left" vertical="center" indent="1" shrinkToFit="1"/>
      <protection hidden="1"/>
    </xf>
    <xf numFmtId="190" fontId="10" fillId="0" borderId="53" xfId="0" applyNumberFormat="1" applyFont="1" applyFill="1" applyBorder="1" applyAlignment="1" applyProtection="1">
      <alignment horizontal="center" vertical="center" shrinkToFit="1"/>
      <protection hidden="1"/>
    </xf>
    <xf numFmtId="0" fontId="10" fillId="0" borderId="50" xfId="0" applyFont="1" applyFill="1" applyBorder="1" applyAlignment="1" applyProtection="1">
      <alignment horizontal="center" vertical="center" shrinkToFit="1"/>
      <protection hidden="1"/>
    </xf>
    <xf numFmtId="0" fontId="41" fillId="0" borderId="15" xfId="0" applyFont="1" applyFill="1" applyBorder="1" applyAlignment="1" applyProtection="1">
      <alignment vertical="center" shrinkToFit="1"/>
      <protection hidden="1"/>
    </xf>
    <xf numFmtId="0" fontId="41" fillId="0" borderId="50" xfId="0" applyFont="1" applyFill="1" applyBorder="1" applyAlignment="1" applyProtection="1">
      <alignment vertical="center" shrinkToFit="1"/>
      <protection hidden="1"/>
    </xf>
    <xf numFmtId="0" fontId="41" fillId="0" borderId="53" xfId="0" applyFont="1" applyFill="1" applyBorder="1" applyAlignment="1" applyProtection="1">
      <alignment vertical="center" shrinkToFit="1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26" fillId="0" borderId="1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 textRotation="90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6" fillId="6" borderId="1" xfId="0" applyFont="1" applyFill="1" applyBorder="1" applyAlignment="1" applyProtection="1">
      <alignment horizontal="center" vertical="center"/>
      <protection hidden="1"/>
    </xf>
    <xf numFmtId="0" fontId="23" fillId="9" borderId="0" xfId="0" applyFont="1" applyFill="1" applyAlignment="1" applyProtection="1">
      <alignment horizontal="center"/>
      <protection hidden="1"/>
    </xf>
    <xf numFmtId="0" fontId="23" fillId="27" borderId="0" xfId="0" applyFont="1" applyFill="1" applyProtection="1">
      <protection hidden="1"/>
    </xf>
    <xf numFmtId="0" fontId="23" fillId="27" borderId="0" xfId="0" applyFont="1" applyFill="1" applyAlignment="1" applyProtection="1">
      <alignment horizontal="center" vertical="center"/>
      <protection hidden="1"/>
    </xf>
    <xf numFmtId="0" fontId="23" fillId="27" borderId="0" xfId="0" applyFont="1" applyFill="1" applyAlignment="1" applyProtection="1">
      <alignment horizontal="center"/>
      <protection hidden="1"/>
    </xf>
    <xf numFmtId="0" fontId="23" fillId="0" borderId="0" xfId="0" applyFont="1" applyFill="1" applyAlignment="1" applyProtection="1">
      <alignment horizontal="center"/>
      <protection hidden="1"/>
    </xf>
    <xf numFmtId="0" fontId="40" fillId="0" borderId="0" xfId="0" applyFont="1" applyFill="1" applyBorder="1" applyAlignment="1" applyProtection="1">
      <alignment horizontal="center"/>
      <protection hidden="1"/>
    </xf>
    <xf numFmtId="0" fontId="23" fillId="0" borderId="0" xfId="0" applyFont="1" applyFill="1" applyBorder="1" applyAlignment="1" applyProtection="1">
      <alignment horizontal="center"/>
      <protection hidden="1"/>
    </xf>
    <xf numFmtId="0" fontId="41" fillId="27" borderId="0" xfId="1" applyFont="1" applyFill="1" applyAlignment="1" applyProtection="1">
      <alignment vertical="center"/>
      <protection hidden="1"/>
    </xf>
    <xf numFmtId="0" fontId="41" fillId="9" borderId="0" xfId="1" applyFont="1" applyFill="1" applyAlignment="1" applyProtection="1">
      <alignment vertical="center"/>
      <protection hidden="1"/>
    </xf>
    <xf numFmtId="0" fontId="23" fillId="0" borderId="15" xfId="0" applyFont="1" applyFill="1" applyBorder="1" applyAlignment="1" applyProtection="1">
      <alignment horizontal="center" vertical="center"/>
      <protection locked="0"/>
    </xf>
    <xf numFmtId="0" fontId="23" fillId="0" borderId="15" xfId="0" applyFont="1" applyFill="1" applyBorder="1" applyAlignment="1" applyProtection="1">
      <alignment horizontal="center"/>
      <protection locked="0"/>
    </xf>
    <xf numFmtId="0" fontId="23" fillId="0" borderId="50" xfId="0" applyFont="1" applyFill="1" applyBorder="1" applyAlignment="1" applyProtection="1">
      <alignment horizontal="center" vertical="center"/>
      <protection locked="0"/>
    </xf>
    <xf numFmtId="0" fontId="23" fillId="0" borderId="50" xfId="0" applyFont="1" applyFill="1" applyBorder="1" applyAlignment="1" applyProtection="1">
      <alignment horizontal="center"/>
      <protection locked="0"/>
    </xf>
    <xf numFmtId="0" fontId="23" fillId="0" borderId="53" xfId="0" applyFont="1" applyFill="1" applyBorder="1" applyAlignment="1" applyProtection="1">
      <alignment horizontal="center" vertical="center"/>
      <protection locked="0"/>
    </xf>
    <xf numFmtId="0" fontId="23" fillId="0" borderId="53" xfId="0" applyFont="1" applyFill="1" applyBorder="1" applyAlignment="1" applyProtection="1">
      <alignment horizontal="center"/>
      <protection locked="0"/>
    </xf>
    <xf numFmtId="0" fontId="23" fillId="0" borderId="5" xfId="0" applyFont="1" applyFill="1" applyBorder="1" applyAlignment="1" applyProtection="1">
      <alignment horizontal="center" vertical="center" textRotation="90"/>
      <protection hidden="1"/>
    </xf>
    <xf numFmtId="0" fontId="23" fillId="0" borderId="14" xfId="0" applyFont="1" applyFill="1" applyBorder="1" applyAlignment="1" applyProtection="1">
      <alignment horizontal="center" vertical="center" textRotation="90"/>
      <protection hidden="1"/>
    </xf>
    <xf numFmtId="0" fontId="23" fillId="0" borderId="13" xfId="0" applyFont="1" applyFill="1" applyBorder="1" applyAlignment="1" applyProtection="1">
      <alignment horizontal="center" vertical="center" textRotation="90"/>
      <protection hidden="1"/>
    </xf>
    <xf numFmtId="0" fontId="40" fillId="0" borderId="15" xfId="0" applyFont="1" applyFill="1" applyBorder="1" applyAlignment="1" applyProtection="1">
      <alignment horizontal="center" vertical="center"/>
      <protection hidden="1"/>
    </xf>
    <xf numFmtId="0" fontId="40" fillId="0" borderId="50" xfId="0" applyFont="1" applyFill="1" applyBorder="1" applyAlignment="1" applyProtection="1">
      <alignment horizontal="center" vertical="center"/>
      <protection hidden="1"/>
    </xf>
    <xf numFmtId="0" fontId="6" fillId="18" borderId="16" xfId="0" applyFont="1" applyFill="1" applyBorder="1" applyAlignment="1" applyProtection="1">
      <alignment horizontal="left" vertical="center"/>
      <protection hidden="1"/>
    </xf>
    <xf numFmtId="0" fontId="23" fillId="18" borderId="15" xfId="0" applyFont="1" applyFill="1" applyBorder="1" applyAlignment="1" applyProtection="1">
      <alignment horizontal="center" vertical="center"/>
      <protection hidden="1"/>
    </xf>
    <xf numFmtId="0" fontId="23" fillId="18" borderId="50" xfId="0" applyFont="1" applyFill="1" applyBorder="1" applyAlignment="1" applyProtection="1">
      <alignment horizontal="center" vertical="center"/>
      <protection hidden="1"/>
    </xf>
    <xf numFmtId="0" fontId="23" fillId="18" borderId="53" xfId="0" applyFont="1" applyFill="1" applyBorder="1" applyAlignment="1" applyProtection="1">
      <alignment horizontal="center" vertical="center"/>
      <protection hidden="1"/>
    </xf>
    <xf numFmtId="0" fontId="40" fillId="18" borderId="17" xfId="0" applyFont="1" applyFill="1" applyBorder="1" applyAlignment="1" applyProtection="1">
      <alignment horizontal="center" vertical="center"/>
      <protection hidden="1"/>
    </xf>
    <xf numFmtId="0" fontId="6" fillId="18" borderId="7" xfId="0" applyFont="1" applyFill="1" applyBorder="1" applyAlignment="1" applyProtection="1">
      <alignment horizontal="center"/>
      <protection hidden="1"/>
    </xf>
    <xf numFmtId="0" fontId="6" fillId="18" borderId="5" xfId="0" applyFont="1" applyFill="1" applyBorder="1" applyAlignment="1" applyProtection="1">
      <alignment horizontal="center" vertical="center"/>
      <protection hidden="1"/>
    </xf>
    <xf numFmtId="0" fontId="6" fillId="18" borderId="13" xfId="0" applyFont="1" applyFill="1" applyBorder="1" applyAlignment="1" applyProtection="1">
      <alignment horizontal="center"/>
      <protection hidden="1"/>
    </xf>
    <xf numFmtId="0" fontId="6" fillId="18" borderId="13" xfId="0" applyFont="1" applyFill="1" applyBorder="1" applyAlignment="1" applyProtection="1">
      <alignment horizontal="center" vertical="center"/>
      <protection hidden="1"/>
    </xf>
    <xf numFmtId="0" fontId="6" fillId="18" borderId="14" xfId="0" applyFont="1" applyFill="1" applyBorder="1" applyAlignment="1" applyProtection="1">
      <alignment horizontal="center" vertical="center"/>
      <protection hidden="1"/>
    </xf>
    <xf numFmtId="0" fontId="8" fillId="18" borderId="1" xfId="0" applyFont="1" applyFill="1" applyBorder="1" applyAlignment="1" applyProtection="1">
      <alignment horizontal="center"/>
      <protection hidden="1"/>
    </xf>
    <xf numFmtId="0" fontId="8" fillId="18" borderId="14" xfId="0" applyFont="1" applyFill="1" applyBorder="1" applyAlignment="1" applyProtection="1">
      <alignment horizontal="center"/>
      <protection hidden="1"/>
    </xf>
    <xf numFmtId="0" fontId="6" fillId="18" borderId="1" xfId="0" applyFont="1" applyFill="1" applyBorder="1" applyAlignment="1" applyProtection="1">
      <alignment horizontal="center" vertical="center"/>
      <protection hidden="1"/>
    </xf>
    <xf numFmtId="1" fontId="23" fillId="18" borderId="15" xfId="0" applyNumberFormat="1" applyFont="1" applyFill="1" applyBorder="1" applyAlignment="1" applyProtection="1">
      <alignment horizontal="center" vertical="center"/>
      <protection hidden="1"/>
    </xf>
    <xf numFmtId="1" fontId="23" fillId="18" borderId="50" xfId="0" applyNumberFormat="1" applyFont="1" applyFill="1" applyBorder="1" applyAlignment="1" applyProtection="1">
      <alignment horizontal="center" vertical="center"/>
      <protection hidden="1"/>
    </xf>
    <xf numFmtId="1" fontId="23" fillId="18" borderId="53" xfId="0" applyNumberFormat="1" applyFont="1" applyFill="1" applyBorder="1" applyAlignment="1" applyProtection="1">
      <alignment horizontal="center" vertical="center"/>
      <protection hidden="1"/>
    </xf>
    <xf numFmtId="1" fontId="23" fillId="18" borderId="15" xfId="0" applyNumberFormat="1" applyFont="1" applyFill="1" applyBorder="1" applyAlignment="1" applyProtection="1">
      <alignment horizontal="center"/>
      <protection hidden="1"/>
    </xf>
    <xf numFmtId="1" fontId="23" fillId="18" borderId="50" xfId="0" applyNumberFormat="1" applyFont="1" applyFill="1" applyBorder="1" applyAlignment="1" applyProtection="1">
      <alignment horizontal="center"/>
      <protection hidden="1"/>
    </xf>
    <xf numFmtId="1" fontId="23" fillId="18" borderId="53" xfId="0" applyNumberFormat="1" applyFont="1" applyFill="1" applyBorder="1" applyAlignment="1" applyProtection="1">
      <alignment horizontal="center"/>
      <protection hidden="1"/>
    </xf>
    <xf numFmtId="1" fontId="40" fillId="18" borderId="15" xfId="0" applyNumberFormat="1" applyFont="1" applyFill="1" applyBorder="1" applyAlignment="1" applyProtection="1">
      <alignment horizontal="center"/>
      <protection hidden="1"/>
    </xf>
    <xf numFmtId="0" fontId="40" fillId="18" borderId="15" xfId="0" applyFont="1" applyFill="1" applyBorder="1" applyAlignment="1" applyProtection="1">
      <alignment horizontal="center"/>
      <protection hidden="1"/>
    </xf>
    <xf numFmtId="1" fontId="40" fillId="18" borderId="50" xfId="0" applyNumberFormat="1" applyFont="1" applyFill="1" applyBorder="1" applyAlignment="1" applyProtection="1">
      <alignment horizontal="center"/>
      <protection hidden="1"/>
    </xf>
    <xf numFmtId="0" fontId="40" fillId="18" borderId="50" xfId="0" applyFont="1" applyFill="1" applyBorder="1" applyAlignment="1" applyProtection="1">
      <alignment horizontal="center"/>
      <protection hidden="1"/>
    </xf>
    <xf numFmtId="1" fontId="40" fillId="18" borderId="53" xfId="0" applyNumberFormat="1" applyFont="1" applyFill="1" applyBorder="1" applyAlignment="1" applyProtection="1">
      <alignment horizontal="center"/>
      <protection hidden="1"/>
    </xf>
    <xf numFmtId="0" fontId="40" fillId="18" borderId="53" xfId="0" applyFont="1" applyFill="1" applyBorder="1" applyAlignment="1" applyProtection="1">
      <alignment horizontal="center"/>
      <protection hidden="1"/>
    </xf>
    <xf numFmtId="0" fontId="40" fillId="0" borderId="1" xfId="0" applyFont="1" applyFill="1" applyBorder="1" applyAlignment="1" applyProtection="1">
      <alignment horizontal="center" vertical="center"/>
      <protection locked="0"/>
    </xf>
    <xf numFmtId="0" fontId="40" fillId="0" borderId="0" xfId="0" applyFont="1" applyFill="1" applyAlignment="1" applyProtection="1">
      <alignment vertical="center"/>
      <protection hidden="1"/>
    </xf>
    <xf numFmtId="0" fontId="40" fillId="18" borderId="1" xfId="0" applyFont="1" applyFill="1" applyBorder="1" applyAlignment="1" applyProtection="1">
      <alignment horizontal="center" vertical="center"/>
      <protection hidden="1"/>
    </xf>
    <xf numFmtId="0" fontId="6" fillId="18" borderId="1" xfId="0" applyNumberFormat="1" applyFont="1" applyFill="1" applyBorder="1" applyAlignment="1" applyProtection="1">
      <alignment horizontal="center" vertical="center"/>
      <protection hidden="1"/>
    </xf>
    <xf numFmtId="0" fontId="6" fillId="18" borderId="1" xfId="0" applyFont="1" applyFill="1" applyBorder="1" applyAlignment="1" applyProtection="1">
      <alignment horizontal="center" textRotation="90"/>
      <protection hidden="1"/>
    </xf>
    <xf numFmtId="0" fontId="23" fillId="18" borderId="15" xfId="0" applyFont="1" applyFill="1" applyBorder="1" applyAlignment="1" applyProtection="1">
      <alignment vertical="center"/>
      <protection hidden="1"/>
    </xf>
    <xf numFmtId="0" fontId="40" fillId="18" borderId="15" xfId="0" applyFont="1" applyFill="1" applyBorder="1" applyAlignment="1" applyProtection="1">
      <alignment horizontal="center" vertical="center"/>
      <protection hidden="1"/>
    </xf>
    <xf numFmtId="0" fontId="23" fillId="18" borderId="50" xfId="0" applyFont="1" applyFill="1" applyBorder="1" applyAlignment="1" applyProtection="1">
      <alignment vertical="center"/>
      <protection hidden="1"/>
    </xf>
    <xf numFmtId="0" fontId="40" fillId="18" borderId="50" xfId="0" applyFont="1" applyFill="1" applyBorder="1" applyAlignment="1" applyProtection="1">
      <alignment horizontal="center" vertical="center"/>
      <protection hidden="1"/>
    </xf>
    <xf numFmtId="0" fontId="21" fillId="18" borderId="1" xfId="0" applyFont="1" applyFill="1" applyBorder="1" applyAlignment="1" applyProtection="1">
      <alignment horizontal="left" textRotation="90" wrapText="1"/>
      <protection hidden="1"/>
    </xf>
    <xf numFmtId="0" fontId="23" fillId="0" borderId="15" xfId="0" applyFont="1" applyFill="1" applyBorder="1" applyAlignment="1" applyProtection="1">
      <alignment horizontal="center" vertical="center"/>
      <protection hidden="1"/>
    </xf>
    <xf numFmtId="0" fontId="23" fillId="0" borderId="50" xfId="0" applyFont="1" applyFill="1" applyBorder="1" applyAlignment="1" applyProtection="1">
      <alignment horizontal="center" vertical="center"/>
      <protection hidden="1"/>
    </xf>
    <xf numFmtId="0" fontId="23" fillId="0" borderId="53" xfId="0" applyFont="1" applyFill="1" applyBorder="1" applyAlignment="1" applyProtection="1">
      <alignment horizontal="center" vertical="center"/>
      <protection hidden="1"/>
    </xf>
    <xf numFmtId="0" fontId="23" fillId="18" borderId="53" xfId="0" applyFont="1" applyFill="1" applyBorder="1" applyAlignment="1" applyProtection="1">
      <alignment vertical="center"/>
      <protection hidden="1"/>
    </xf>
    <xf numFmtId="0" fontId="40" fillId="18" borderId="53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13" xfId="0" applyFont="1" applyFill="1" applyBorder="1" applyAlignment="1" applyProtection="1">
      <alignment horizontal="center" vertical="center"/>
      <protection hidden="1"/>
    </xf>
    <xf numFmtId="0" fontId="21" fillId="0" borderId="1" xfId="0" applyFont="1" applyFill="1" applyBorder="1" applyAlignment="1" applyProtection="1">
      <alignment horizontal="left" textRotation="90" wrapText="1"/>
      <protection hidden="1"/>
    </xf>
    <xf numFmtId="0" fontId="6" fillId="0" borderId="1" xfId="0" applyFont="1" applyFill="1" applyBorder="1" applyAlignment="1" applyProtection="1">
      <alignment horizontal="center" textRotation="90"/>
      <protection hidden="1"/>
    </xf>
    <xf numFmtId="0" fontId="23" fillId="0" borderId="15" xfId="0" applyFont="1" applyFill="1" applyBorder="1" applyAlignment="1" applyProtection="1">
      <alignment vertical="center"/>
      <protection hidden="1"/>
    </xf>
    <xf numFmtId="0" fontId="23" fillId="0" borderId="50" xfId="0" applyFont="1" applyFill="1" applyBorder="1" applyAlignment="1" applyProtection="1">
      <alignment vertical="center"/>
      <protection hidden="1"/>
    </xf>
    <xf numFmtId="0" fontId="23" fillId="0" borderId="53" xfId="0" applyFont="1" applyFill="1" applyBorder="1" applyAlignment="1" applyProtection="1">
      <alignment vertical="center"/>
      <protection hidden="1"/>
    </xf>
    <xf numFmtId="0" fontId="40" fillId="0" borderId="53" xfId="0" applyFont="1" applyFill="1" applyBorder="1" applyAlignment="1" applyProtection="1">
      <alignment horizontal="center" vertical="center"/>
      <protection hidden="1"/>
    </xf>
    <xf numFmtId="0" fontId="23" fillId="0" borderId="46" xfId="0" applyFont="1" applyFill="1" applyBorder="1" applyAlignment="1" applyProtection="1">
      <alignment horizontal="center" vertical="center"/>
      <protection hidden="1"/>
    </xf>
    <xf numFmtId="0" fontId="23" fillId="0" borderId="46" xfId="0" applyFont="1" applyFill="1" applyBorder="1" applyAlignment="1" applyProtection="1">
      <alignment vertical="center"/>
      <protection hidden="1"/>
    </xf>
    <xf numFmtId="0" fontId="26" fillId="18" borderId="1" xfId="0" applyFont="1" applyFill="1" applyBorder="1" applyAlignment="1" applyProtection="1">
      <alignment horizontal="center" vertical="center"/>
      <protection hidden="1"/>
    </xf>
    <xf numFmtId="0" fontId="21" fillId="18" borderId="1" xfId="0" applyFont="1" applyFill="1" applyBorder="1" applyAlignment="1" applyProtection="1">
      <alignment horizontal="center" vertical="center"/>
      <protection hidden="1"/>
    </xf>
    <xf numFmtId="49" fontId="21" fillId="18" borderId="1" xfId="0" applyNumberFormat="1" applyFont="1" applyFill="1" applyBorder="1" applyAlignment="1" applyProtection="1">
      <alignment horizontal="center" vertical="center"/>
      <protection hidden="1"/>
    </xf>
    <xf numFmtId="0" fontId="21" fillId="18" borderId="1" xfId="0" applyFont="1" applyFill="1" applyBorder="1" applyAlignment="1" applyProtection="1">
      <alignment horizontal="center" vertical="center" wrapText="1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2" fontId="8" fillId="18" borderId="1" xfId="0" applyNumberFormat="1" applyFont="1" applyFill="1" applyBorder="1" applyAlignment="1" applyProtection="1">
      <alignment horizontal="center" vertical="top"/>
      <protection hidden="1"/>
    </xf>
    <xf numFmtId="2" fontId="6" fillId="0" borderId="1" xfId="0" applyNumberFormat="1" applyFont="1" applyFill="1" applyBorder="1" applyAlignment="1" applyProtection="1">
      <alignment horizontal="center" vertical="top"/>
      <protection hidden="1"/>
    </xf>
    <xf numFmtId="2" fontId="6" fillId="18" borderId="1" xfId="0" applyNumberFormat="1" applyFont="1" applyFill="1" applyBorder="1" applyAlignment="1" applyProtection="1">
      <alignment horizontal="center" vertical="top"/>
      <protection hidden="1"/>
    </xf>
    <xf numFmtId="0" fontId="23" fillId="0" borderId="13" xfId="0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2" fontId="23" fillId="12" borderId="0" xfId="0" applyNumberFormat="1" applyFont="1" applyFill="1" applyBorder="1" applyAlignment="1" applyProtection="1">
      <alignment vertical="top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13" fillId="0" borderId="20" xfId="0" applyFont="1" applyFill="1" applyBorder="1" applyAlignment="1" applyProtection="1">
      <alignment vertical="center" wrapText="1"/>
      <protection hidden="1"/>
    </xf>
    <xf numFmtId="0" fontId="13" fillId="0" borderId="20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1" fontId="13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20" xfId="0" applyFont="1" applyFill="1" applyBorder="1" applyAlignment="1" applyProtection="1">
      <alignment horizontal="center" vertical="center"/>
      <protection hidden="1"/>
    </xf>
    <xf numFmtId="2" fontId="3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12" borderId="0" xfId="0" applyFont="1" applyFill="1" applyProtection="1">
      <protection hidden="1"/>
    </xf>
    <xf numFmtId="0" fontId="13" fillId="12" borderId="0" xfId="0" applyFont="1" applyFill="1" applyAlignment="1" applyProtection="1">
      <alignment vertical="center"/>
      <protection hidden="1"/>
    </xf>
    <xf numFmtId="0" fontId="1" fillId="12" borderId="0" xfId="0" applyFont="1" applyFill="1" applyAlignment="1" applyProtection="1">
      <alignment vertical="center"/>
      <protection hidden="1"/>
    </xf>
    <xf numFmtId="0" fontId="3" fillId="12" borderId="0" xfId="0" applyFont="1" applyFill="1" applyAlignment="1" applyProtection="1">
      <protection hidden="1"/>
    </xf>
    <xf numFmtId="49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21" fillId="12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21" fillId="0" borderId="13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2" fontId="21" fillId="12" borderId="0" xfId="0" applyNumberFormat="1" applyFont="1" applyFill="1" applyBorder="1" applyAlignment="1" applyProtection="1">
      <alignment vertical="top"/>
      <protection hidden="1"/>
    </xf>
    <xf numFmtId="0" fontId="21" fillId="9" borderId="0" xfId="0" applyFont="1" applyFill="1" applyAlignment="1" applyProtection="1">
      <alignment vertical="center"/>
      <protection hidden="1"/>
    </xf>
    <xf numFmtId="0" fontId="21" fillId="12" borderId="0" xfId="0" applyFont="1" applyFill="1" applyBorder="1" applyAlignment="1" applyProtection="1">
      <alignment vertical="center"/>
      <protection hidden="1"/>
    </xf>
    <xf numFmtId="0" fontId="41" fillId="0" borderId="46" xfId="0" applyNumberFormat="1" applyFont="1" applyFill="1" applyBorder="1" applyAlignment="1" applyProtection="1">
      <alignment horizontal="center" vertical="center"/>
      <protection hidden="1"/>
    </xf>
    <xf numFmtId="0" fontId="41" fillId="0" borderId="47" xfId="0" applyFont="1" applyFill="1" applyBorder="1" applyAlignment="1" applyProtection="1">
      <alignment horizontal="left" vertical="center" shrinkToFit="1"/>
      <protection hidden="1"/>
    </xf>
    <xf numFmtId="0" fontId="41" fillId="0" borderId="46" xfId="0" applyFont="1" applyFill="1" applyBorder="1" applyAlignment="1" applyProtection="1">
      <alignment horizontal="center" vertical="center" shrinkToFit="1"/>
      <protection hidden="1"/>
    </xf>
    <xf numFmtId="0" fontId="41" fillId="0" borderId="46" xfId="0" applyFont="1" applyFill="1" applyBorder="1" applyAlignment="1" applyProtection="1">
      <alignment vertical="center" shrinkToFit="1"/>
      <protection hidden="1"/>
    </xf>
    <xf numFmtId="0" fontId="43" fillId="0" borderId="1" xfId="0" applyFont="1" applyFill="1" applyBorder="1" applyAlignment="1" applyProtection="1">
      <alignment horizontal="center" vertical="center" shrinkToFit="1"/>
      <protection hidden="1"/>
    </xf>
    <xf numFmtId="0" fontId="41" fillId="0" borderId="53" xfId="0" applyNumberFormat="1" applyFont="1" applyFill="1" applyBorder="1" applyAlignment="1" applyProtection="1">
      <alignment horizontal="center" vertical="center"/>
      <protection hidden="1"/>
    </xf>
    <xf numFmtId="0" fontId="41" fillId="0" borderId="54" xfId="0" applyFont="1" applyFill="1" applyBorder="1" applyAlignment="1" applyProtection="1">
      <alignment horizontal="left" vertical="center" shrinkToFit="1"/>
      <protection hidden="1"/>
    </xf>
    <xf numFmtId="0" fontId="41" fillId="0" borderId="53" xfId="0" applyFont="1" applyFill="1" applyBorder="1" applyAlignment="1" applyProtection="1">
      <alignment horizontal="center" vertical="center" shrinkToFit="1"/>
      <protection hidden="1"/>
    </xf>
    <xf numFmtId="1" fontId="41" fillId="0" borderId="46" xfId="0" applyNumberFormat="1" applyFont="1" applyFill="1" applyBorder="1" applyAlignment="1" applyProtection="1">
      <alignment horizontal="center" vertical="center" shrinkToFit="1"/>
      <protection hidden="1"/>
    </xf>
    <xf numFmtId="0" fontId="23" fillId="12" borderId="0" xfId="0" applyFont="1" applyFill="1" applyProtection="1">
      <protection hidden="1"/>
    </xf>
    <xf numFmtId="1" fontId="41" fillId="0" borderId="53" xfId="0" applyNumberFormat="1" applyFont="1" applyFill="1" applyBorder="1" applyAlignment="1" applyProtection="1">
      <alignment horizontal="center" vertical="center" shrinkToFit="1"/>
      <protection hidden="1"/>
    </xf>
    <xf numFmtId="0" fontId="1" fillId="32" borderId="0" xfId="0" applyFont="1" applyFill="1" applyProtection="1"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3" fillId="20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8" fillId="8" borderId="1" xfId="0" applyFont="1" applyFill="1" applyBorder="1" applyAlignment="1" applyProtection="1">
      <alignment horizontal="left" vertical="center" indent="1"/>
      <protection hidden="1"/>
    </xf>
    <xf numFmtId="0" fontId="8" fillId="29" borderId="0" xfId="0" applyFont="1" applyFill="1" applyProtection="1">
      <protection hidden="1"/>
    </xf>
    <xf numFmtId="0" fontId="23" fillId="0" borderId="1" xfId="0" applyFont="1" applyFill="1" applyBorder="1" applyAlignment="1" applyProtection="1">
      <alignment horizontal="center" shrinkToFit="1"/>
      <protection hidden="1"/>
    </xf>
    <xf numFmtId="0" fontId="41" fillId="0" borderId="1" xfId="0" applyFont="1" applyBorder="1" applyAlignment="1" applyProtection="1">
      <alignment horizontal="center" vertical="center" shrinkToFit="1"/>
      <protection hidden="1"/>
    </xf>
    <xf numFmtId="0" fontId="34" fillId="0" borderId="1" xfId="0" applyFont="1" applyFill="1" applyBorder="1" applyAlignment="1" applyProtection="1">
      <alignment horizontal="center" vertical="center" shrinkToFit="1"/>
      <protection hidden="1"/>
    </xf>
    <xf numFmtId="0" fontId="34" fillId="0" borderId="1" xfId="0" applyFont="1" applyBorder="1" applyAlignment="1" applyProtection="1">
      <alignment horizontal="center" vertical="center" shrinkToFit="1"/>
      <protection hidden="1"/>
    </xf>
    <xf numFmtId="0" fontId="6" fillId="6" borderId="1" xfId="0" applyFont="1" applyFill="1" applyBorder="1" applyAlignment="1" applyProtection="1">
      <alignment horizontal="center"/>
      <protection hidden="1"/>
    </xf>
    <xf numFmtId="188" fontId="6" fillId="6" borderId="1" xfId="0" applyNumberFormat="1" applyFont="1" applyFill="1" applyBorder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center"/>
      <protection hidden="1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6" fillId="0" borderId="21" xfId="0" applyFont="1" applyFill="1" applyBorder="1" applyAlignment="1" applyProtection="1">
      <alignment horizontal="center" vertical="center"/>
      <protection hidden="1"/>
    </xf>
    <xf numFmtId="0" fontId="12" fillId="18" borderId="1" xfId="0" applyFont="1" applyFill="1" applyBorder="1" applyAlignment="1" applyProtection="1">
      <alignment horizontal="center" vertical="center" shrinkToFit="1"/>
      <protection hidden="1"/>
    </xf>
    <xf numFmtId="0" fontId="8" fillId="0" borderId="21" xfId="0" applyFont="1" applyFill="1" applyBorder="1" applyProtection="1">
      <protection hidden="1"/>
    </xf>
    <xf numFmtId="0" fontId="12" fillId="0" borderId="21" xfId="1" applyFont="1" applyFill="1" applyBorder="1" applyAlignment="1" applyProtection="1">
      <alignment horizontal="center" vertical="center"/>
      <protection hidden="1"/>
    </xf>
    <xf numFmtId="0" fontId="8" fillId="0" borderId="21" xfId="0" applyFont="1" applyFill="1" applyBorder="1" applyAlignment="1" applyProtection="1">
      <alignment vertical="center"/>
      <protection hidden="1"/>
    </xf>
    <xf numFmtId="0" fontId="23" fillId="29" borderId="0" xfId="0" applyFont="1" applyFill="1" applyProtection="1">
      <protection hidden="1"/>
    </xf>
    <xf numFmtId="0" fontId="23" fillId="0" borderId="1" xfId="0" applyFont="1" applyFill="1" applyBorder="1" applyAlignment="1" applyProtection="1">
      <alignment horizontal="left" shrinkToFit="1"/>
      <protection hidden="1"/>
    </xf>
    <xf numFmtId="0" fontId="23" fillId="0" borderId="1" xfId="0" applyFont="1" applyFill="1" applyBorder="1" applyAlignment="1" applyProtection="1">
      <alignment horizontal="center" vertical="center" shrinkToFit="1"/>
      <protection hidden="1"/>
    </xf>
    <xf numFmtId="1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left" vertical="center" shrinkToFit="1"/>
      <protection hidden="1"/>
    </xf>
    <xf numFmtId="0" fontId="40" fillId="0" borderId="1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Alignment="1" applyProtection="1">
      <alignment horizontal="center" vertical="center" shrinkToFit="1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5" fillId="12" borderId="0" xfId="0" applyFont="1" applyFill="1" applyProtection="1">
      <protection hidden="1"/>
    </xf>
    <xf numFmtId="0" fontId="35" fillId="9" borderId="0" xfId="0" applyFont="1" applyFill="1" applyProtection="1">
      <protection hidden="1"/>
    </xf>
    <xf numFmtId="0" fontId="35" fillId="0" borderId="0" xfId="0" applyFont="1" applyFill="1" applyProtection="1">
      <protection hidden="1"/>
    </xf>
    <xf numFmtId="0" fontId="1" fillId="12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Protection="1">
      <protection hidden="1"/>
    </xf>
    <xf numFmtId="0" fontId="14" fillId="12" borderId="0" xfId="0" applyFont="1" applyFill="1" applyProtection="1">
      <protection hidden="1"/>
    </xf>
    <xf numFmtId="0" fontId="14" fillId="9" borderId="0" xfId="0" applyFont="1" applyFill="1" applyProtection="1"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14" fillId="12" borderId="0" xfId="0" applyFont="1" applyFill="1" applyAlignment="1" applyProtection="1">
      <alignment vertical="center"/>
      <protection hidden="1"/>
    </xf>
    <xf numFmtId="0" fontId="14" fillId="9" borderId="0" xfId="0" applyFont="1" applyFill="1" applyAlignment="1" applyProtection="1">
      <alignment vertical="center"/>
      <protection hidden="1"/>
    </xf>
    <xf numFmtId="0" fontId="45" fillId="12" borderId="0" xfId="0" applyFont="1" applyFill="1" applyAlignment="1" applyProtection="1">
      <alignment vertical="center"/>
      <protection hidden="1"/>
    </xf>
    <xf numFmtId="0" fontId="45" fillId="0" borderId="0" xfId="0" applyFont="1" applyFill="1" applyAlignment="1" applyProtection="1">
      <alignment vertical="center"/>
      <protection hidden="1"/>
    </xf>
    <xf numFmtId="0" fontId="45" fillId="9" borderId="0" xfId="0" applyFont="1" applyFill="1" applyAlignment="1" applyProtection="1">
      <alignment vertical="center"/>
      <protection hidden="1"/>
    </xf>
    <xf numFmtId="0" fontId="47" fillId="0" borderId="0" xfId="0" applyFont="1" applyFill="1" applyBorder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vertical="center"/>
      <protection hidden="1"/>
    </xf>
    <xf numFmtId="0" fontId="47" fillId="0" borderId="0" xfId="0" applyFont="1" applyFill="1" applyBorder="1" applyAlignment="1" applyProtection="1">
      <alignment horizontal="right" vertical="center"/>
      <protection hidden="1"/>
    </xf>
    <xf numFmtId="192" fontId="47" fillId="0" borderId="0" xfId="0" applyNumberFormat="1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center" vertical="center" wrapText="1"/>
      <protection hidden="1"/>
    </xf>
    <xf numFmtId="0" fontId="48" fillId="0" borderId="1" xfId="0" applyFont="1" applyFill="1" applyBorder="1" applyAlignment="1" applyProtection="1">
      <alignment horizontal="center" vertical="center"/>
      <protection hidden="1"/>
    </xf>
    <xf numFmtId="0" fontId="48" fillId="0" borderId="1" xfId="0" applyFont="1" applyFill="1" applyBorder="1" applyAlignment="1" applyProtection="1">
      <alignment vertical="center"/>
      <protection hidden="1"/>
    </xf>
    <xf numFmtId="0" fontId="48" fillId="0" borderId="0" xfId="0" applyFont="1" applyFill="1" applyBorder="1" applyAlignment="1" applyProtection="1">
      <alignment vertical="center"/>
      <protection hidden="1"/>
    </xf>
    <xf numFmtId="0" fontId="48" fillId="0" borderId="0" xfId="0" applyFont="1" applyFill="1" applyBorder="1" applyAlignment="1" applyProtection="1">
      <alignment horizontal="center" vertical="center"/>
      <protection hidden="1"/>
    </xf>
    <xf numFmtId="0" fontId="48" fillId="0" borderId="2" xfId="0" applyFont="1" applyFill="1" applyBorder="1" applyAlignment="1" applyProtection="1">
      <alignment horizontal="center" vertical="center"/>
      <protection hidden="1"/>
    </xf>
    <xf numFmtId="2" fontId="49" fillId="0" borderId="1" xfId="0" applyNumberFormat="1" applyFont="1" applyFill="1" applyBorder="1" applyAlignment="1" applyProtection="1">
      <alignment horizontal="center" vertical="center"/>
      <protection hidden="1"/>
    </xf>
    <xf numFmtId="0" fontId="40" fillId="0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32" xfId="0" applyNumberFormat="1" applyFont="1" applyFill="1" applyBorder="1" applyAlignment="1" applyProtection="1">
      <alignment horizontal="center" vertical="center"/>
      <protection hidden="1"/>
    </xf>
    <xf numFmtId="0" fontId="41" fillId="0" borderId="46" xfId="0" applyFont="1" applyFill="1" applyBorder="1" applyAlignment="1" applyProtection="1">
      <alignment vertical="center" shrinkToFit="1"/>
      <protection locked="0"/>
    </xf>
    <xf numFmtId="0" fontId="41" fillId="0" borderId="53" xfId="0" applyFont="1" applyFill="1" applyBorder="1" applyAlignment="1" applyProtection="1">
      <alignment vertical="center" shrinkToFit="1"/>
      <protection locked="0"/>
    </xf>
    <xf numFmtId="0" fontId="34" fillId="0" borderId="1" xfId="0" applyFont="1" applyFill="1" applyBorder="1" applyAlignment="1" applyProtection="1">
      <alignment horizontal="center" vertical="center" wrapText="1"/>
      <protection hidden="1"/>
    </xf>
    <xf numFmtId="0" fontId="8" fillId="7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horizontal="left" vertical="center" indent="1"/>
      <protection hidden="1"/>
    </xf>
    <xf numFmtId="1" fontId="47" fillId="0" borderId="0" xfId="0" applyNumberFormat="1" applyFont="1" applyFill="1" applyBorder="1" applyAlignment="1" applyProtection="1">
      <alignment horizontal="left" vertical="center"/>
      <protection hidden="1"/>
    </xf>
    <xf numFmtId="0" fontId="48" fillId="0" borderId="2" xfId="0" applyFont="1" applyFill="1" applyBorder="1" applyAlignment="1" applyProtection="1">
      <alignment horizontal="center" vertical="center"/>
      <protection hidden="1"/>
    </xf>
    <xf numFmtId="0" fontId="48" fillId="0" borderId="4" xfId="0" applyFont="1" applyFill="1" applyBorder="1" applyAlignment="1" applyProtection="1">
      <alignment horizontal="center" vertical="center"/>
      <protection hidden="1"/>
    </xf>
    <xf numFmtId="0" fontId="48" fillId="0" borderId="3" xfId="0" applyFont="1" applyFill="1" applyBorder="1" applyAlignment="1" applyProtection="1">
      <alignment horizontal="center" vertical="center"/>
      <protection hidden="1"/>
    </xf>
    <xf numFmtId="0" fontId="48" fillId="0" borderId="7" xfId="0" applyFont="1" applyFill="1" applyBorder="1" applyAlignment="1" applyProtection="1">
      <alignment horizontal="center" vertical="center" wrapText="1"/>
      <protection hidden="1"/>
    </xf>
    <xf numFmtId="0" fontId="48" fillId="0" borderId="10" xfId="0" applyFont="1" applyFill="1" applyBorder="1" applyAlignment="1" applyProtection="1">
      <alignment horizontal="center" vertical="center" wrapText="1"/>
      <protection hidden="1"/>
    </xf>
    <xf numFmtId="0" fontId="48" fillId="0" borderId="9" xfId="0" applyFont="1" applyFill="1" applyBorder="1" applyAlignment="1" applyProtection="1">
      <alignment horizontal="center" vertical="center" wrapText="1"/>
      <protection hidden="1"/>
    </xf>
    <xf numFmtId="0" fontId="48" fillId="0" borderId="6" xfId="0" applyFont="1" applyFill="1" applyBorder="1" applyAlignment="1" applyProtection="1">
      <alignment horizontal="center" vertical="center" wrapText="1"/>
      <protection hidden="1"/>
    </xf>
    <xf numFmtId="0" fontId="47" fillId="0" borderId="0" xfId="0" applyFont="1" applyFill="1" applyBorder="1" applyAlignment="1" applyProtection="1">
      <alignment horizontal="right" vertical="center"/>
      <protection hidden="1"/>
    </xf>
    <xf numFmtId="0" fontId="49" fillId="0" borderId="9" xfId="0" applyFont="1" applyFill="1" applyBorder="1" applyAlignment="1" applyProtection="1">
      <alignment horizontal="center" vertical="center"/>
      <protection hidden="1"/>
    </xf>
    <xf numFmtId="0" fontId="49" fillId="0" borderId="6" xfId="0" applyFont="1" applyFill="1" applyBorder="1" applyAlignment="1" applyProtection="1">
      <alignment horizontal="center" vertical="center"/>
      <protection hidden="1"/>
    </xf>
    <xf numFmtId="0" fontId="49" fillId="0" borderId="12" xfId="0" applyFont="1" applyFill="1" applyBorder="1" applyAlignment="1" applyProtection="1">
      <alignment horizontal="center" vertical="center"/>
      <protection hidden="1"/>
    </xf>
    <xf numFmtId="0" fontId="49" fillId="0" borderId="5" xfId="0" applyFont="1" applyFill="1" applyBorder="1" applyAlignment="1" applyProtection="1">
      <alignment horizontal="center" vertical="center" wrapText="1"/>
      <protection hidden="1"/>
    </xf>
    <xf numFmtId="0" fontId="49" fillId="0" borderId="14" xfId="0" applyFont="1" applyFill="1" applyBorder="1" applyAlignment="1" applyProtection="1">
      <alignment horizontal="center" vertical="center" wrapText="1"/>
      <protection hidden="1"/>
    </xf>
    <xf numFmtId="0" fontId="49" fillId="0" borderId="13" xfId="0" applyFont="1" applyFill="1" applyBorder="1" applyAlignment="1" applyProtection="1">
      <alignment horizontal="center" vertical="center" wrapText="1"/>
      <protection hidden="1"/>
    </xf>
    <xf numFmtId="191" fontId="47" fillId="0" borderId="0" xfId="0" applyNumberFormat="1" applyFont="1" applyFill="1" applyBorder="1" applyAlignment="1" applyProtection="1">
      <alignment horizontal="left" vertical="center"/>
      <protection hidden="1"/>
    </xf>
    <xf numFmtId="0" fontId="47" fillId="0" borderId="0" xfId="0" applyFont="1" applyFill="1" applyBorder="1" applyAlignment="1" applyProtection="1">
      <alignment horizontal="left" vertical="center"/>
      <protection hidden="1"/>
    </xf>
    <xf numFmtId="0" fontId="49" fillId="0" borderId="2" xfId="0" applyFont="1" applyFill="1" applyBorder="1" applyAlignment="1" applyProtection="1">
      <alignment horizontal="center" vertical="center"/>
      <protection hidden="1"/>
    </xf>
    <xf numFmtId="0" fontId="49" fillId="0" borderId="4" xfId="0" applyFont="1" applyFill="1" applyBorder="1" applyAlignment="1" applyProtection="1">
      <alignment horizontal="center" vertical="center"/>
      <protection hidden="1"/>
    </xf>
    <xf numFmtId="0" fontId="49" fillId="0" borderId="3" xfId="0" applyFont="1" applyFill="1" applyBorder="1" applyAlignment="1" applyProtection="1">
      <alignment horizontal="center" vertical="center"/>
      <protection hidden="1"/>
    </xf>
    <xf numFmtId="0" fontId="49" fillId="0" borderId="7" xfId="0" applyFont="1" applyFill="1" applyBorder="1" applyAlignment="1" applyProtection="1">
      <alignment horizontal="center" vertical="center"/>
      <protection hidden="1"/>
    </xf>
    <xf numFmtId="0" fontId="49" fillId="0" borderId="10" xfId="0" applyFont="1" applyFill="1" applyBorder="1" applyAlignment="1" applyProtection="1">
      <alignment horizontal="center" vertical="center"/>
      <protection hidden="1"/>
    </xf>
    <xf numFmtId="0" fontId="49" fillId="0" borderId="11" xfId="0" applyFont="1" applyFill="1" applyBorder="1" applyAlignment="1" applyProtection="1">
      <alignment horizontal="center" vertical="center"/>
      <protection hidden="1"/>
    </xf>
    <xf numFmtId="0" fontId="48" fillId="0" borderId="1" xfId="0" applyFont="1" applyFill="1" applyBorder="1" applyAlignment="1" applyProtection="1">
      <alignment horizontal="center" vertical="center"/>
      <protection hidden="1"/>
    </xf>
    <xf numFmtId="0" fontId="48" fillId="0" borderId="1" xfId="0" applyFont="1" applyFill="1" applyBorder="1" applyAlignment="1" applyProtection="1">
      <alignment horizontal="center" vertical="center" wrapText="1"/>
      <protection hidden="1"/>
    </xf>
    <xf numFmtId="0" fontId="13" fillId="26" borderId="1" xfId="0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13" fillId="20" borderId="1" xfId="0" applyFont="1" applyFill="1" applyBorder="1" applyAlignment="1" applyProtection="1">
      <alignment horizontal="left" vertical="center" indent="1"/>
      <protection locked="0"/>
    </xf>
    <xf numFmtId="0" fontId="13" fillId="26" borderId="17" xfId="0" applyFont="1" applyFill="1" applyBorder="1" applyAlignment="1" applyProtection="1">
      <alignment horizontal="right" vertical="center"/>
      <protection hidden="1"/>
    </xf>
    <xf numFmtId="0" fontId="13" fillId="26" borderId="18" xfId="0" applyFont="1" applyFill="1" applyBorder="1" applyAlignment="1" applyProtection="1">
      <alignment horizontal="right" vertical="center"/>
      <protection hidden="1"/>
    </xf>
    <xf numFmtId="0" fontId="13" fillId="26" borderId="19" xfId="0" applyFont="1" applyFill="1" applyBorder="1" applyAlignment="1" applyProtection="1">
      <alignment horizontal="right" vertical="center"/>
      <protection hidden="1"/>
    </xf>
    <xf numFmtId="0" fontId="13" fillId="26" borderId="17" xfId="0" applyFont="1" applyFill="1" applyBorder="1" applyAlignment="1" applyProtection="1">
      <alignment horizontal="center" vertical="center"/>
      <protection hidden="1"/>
    </xf>
    <xf numFmtId="0" fontId="13" fillId="26" borderId="19" xfId="0" applyFont="1" applyFill="1" applyBorder="1" applyAlignment="1" applyProtection="1">
      <alignment horizontal="center" vertical="center"/>
      <protection hidden="1"/>
    </xf>
    <xf numFmtId="0" fontId="13" fillId="20" borderId="17" xfId="0" applyFont="1" applyFill="1" applyBorder="1" applyAlignment="1" applyProtection="1">
      <alignment horizontal="left" vertical="center" indent="1"/>
      <protection locked="0"/>
    </xf>
    <xf numFmtId="0" fontId="13" fillId="20" borderId="18" xfId="0" applyFont="1" applyFill="1" applyBorder="1" applyAlignment="1" applyProtection="1">
      <alignment horizontal="left" vertical="center" indent="1"/>
      <protection locked="0"/>
    </xf>
    <xf numFmtId="0" fontId="13" fillId="20" borderId="19" xfId="0" applyFont="1" applyFill="1" applyBorder="1" applyAlignment="1" applyProtection="1">
      <alignment horizontal="left" vertical="center" indent="1"/>
      <protection locked="0"/>
    </xf>
    <xf numFmtId="0" fontId="13" fillId="2" borderId="17" xfId="0" applyFont="1" applyFill="1" applyBorder="1" applyAlignment="1" applyProtection="1">
      <alignment horizontal="center" vertical="center"/>
      <protection locked="0"/>
    </xf>
    <xf numFmtId="0" fontId="13" fillId="2" borderId="19" xfId="0" applyFont="1" applyFill="1" applyBorder="1" applyAlignment="1" applyProtection="1">
      <alignment horizontal="center" vertical="center"/>
      <protection locked="0"/>
    </xf>
    <xf numFmtId="0" fontId="13" fillId="0" borderId="17" xfId="0" applyFont="1" applyFill="1" applyBorder="1" applyAlignment="1" applyProtection="1">
      <alignment horizontal="right" vertical="center"/>
      <protection hidden="1"/>
    </xf>
    <xf numFmtId="0" fontId="13" fillId="0" borderId="18" xfId="0" applyFont="1" applyFill="1" applyBorder="1" applyAlignment="1" applyProtection="1">
      <alignment horizontal="right" vertical="center"/>
      <protection hidden="1"/>
    </xf>
    <xf numFmtId="0" fontId="32" fillId="0" borderId="18" xfId="0" applyFont="1" applyFill="1" applyBorder="1" applyAlignment="1" applyProtection="1">
      <alignment horizontal="left" vertical="center" indent="1"/>
      <protection hidden="1"/>
    </xf>
    <xf numFmtId="0" fontId="13" fillId="0" borderId="18" xfId="0" applyFont="1" applyFill="1" applyBorder="1" applyAlignment="1" applyProtection="1">
      <alignment horizontal="center" vertical="center"/>
      <protection hidden="1"/>
    </xf>
    <xf numFmtId="0" fontId="32" fillId="0" borderId="19" xfId="0" applyFont="1" applyFill="1" applyBorder="1" applyAlignment="1" applyProtection="1">
      <alignment horizontal="left" vertical="center" indent="1"/>
      <protection hidden="1"/>
    </xf>
    <xf numFmtId="0" fontId="13" fillId="26" borderId="1" xfId="0" applyFont="1" applyFill="1" applyBorder="1" applyAlignment="1" applyProtection="1">
      <alignment horizontal="right" vertical="center"/>
      <protection hidden="1"/>
    </xf>
    <xf numFmtId="0" fontId="13" fillId="2" borderId="1" xfId="0" applyFont="1" applyFill="1" applyBorder="1" applyAlignment="1" applyProtection="1">
      <alignment horizontal="left" vertical="center" indent="1"/>
      <protection locked="0"/>
    </xf>
    <xf numFmtId="0" fontId="13" fillId="26" borderId="7" xfId="0" applyFont="1" applyFill="1" applyBorder="1" applyAlignment="1" applyProtection="1">
      <alignment horizontal="center" vertical="center"/>
      <protection hidden="1"/>
    </xf>
    <xf numFmtId="0" fontId="13" fillId="26" borderId="16" xfId="0" applyFont="1" applyFill="1" applyBorder="1" applyAlignment="1" applyProtection="1">
      <alignment horizontal="center" vertical="center"/>
      <protection hidden="1"/>
    </xf>
    <xf numFmtId="0" fontId="13" fillId="26" borderId="11" xfId="0" applyFont="1" applyFill="1" applyBorder="1" applyAlignment="1" applyProtection="1">
      <alignment horizontal="center" vertical="center"/>
      <protection hidden="1"/>
    </xf>
    <xf numFmtId="0" fontId="13" fillId="20" borderId="1" xfId="0" applyFont="1" applyFill="1" applyBorder="1" applyAlignment="1" applyProtection="1">
      <alignment horizontal="left" vertical="center" indent="1" shrinkToFit="1"/>
      <protection locked="0"/>
    </xf>
    <xf numFmtId="0" fontId="13" fillId="0" borderId="1" xfId="0" applyFont="1" applyFill="1" applyBorder="1" applyAlignment="1" applyProtection="1">
      <alignment horizontal="left" vertical="center" indent="1"/>
    </xf>
    <xf numFmtId="0" fontId="13" fillId="0" borderId="17" xfId="0" applyFont="1" applyFill="1" applyBorder="1" applyAlignment="1" applyProtection="1">
      <alignment horizontal="left" vertical="center" indent="1"/>
      <protection locked="0"/>
    </xf>
    <xf numFmtId="0" fontId="13" fillId="0" borderId="18" xfId="0" applyFont="1" applyFill="1" applyBorder="1" applyAlignment="1" applyProtection="1">
      <alignment horizontal="left" vertical="center" indent="1"/>
      <protection locked="0"/>
    </xf>
    <xf numFmtId="0" fontId="13" fillId="0" borderId="19" xfId="0" applyFont="1" applyFill="1" applyBorder="1" applyAlignment="1" applyProtection="1">
      <alignment horizontal="left" vertical="center" indent="1"/>
      <protection locked="0"/>
    </xf>
    <xf numFmtId="0" fontId="13" fillId="0" borderId="1" xfId="0" applyFont="1" applyFill="1" applyBorder="1" applyAlignment="1" applyProtection="1">
      <alignment horizontal="left" vertical="center" indent="1"/>
      <protection locked="0"/>
    </xf>
    <xf numFmtId="0" fontId="13" fillId="20" borderId="1" xfId="0" applyFont="1" applyFill="1" applyBorder="1" applyAlignment="1" applyProtection="1">
      <alignment horizontal="center" vertical="center"/>
      <protection locked="0"/>
    </xf>
    <xf numFmtId="0" fontId="36" fillId="31" borderId="0" xfId="0" applyFont="1" applyFill="1" applyAlignment="1" applyProtection="1">
      <alignment horizontal="center" vertical="center"/>
      <protection hidden="1"/>
    </xf>
    <xf numFmtId="0" fontId="36" fillId="31" borderId="0" xfId="0" applyFont="1" applyFill="1" applyBorder="1" applyAlignment="1" applyProtection="1">
      <alignment horizontal="center" vertical="center"/>
      <protection hidden="1"/>
    </xf>
    <xf numFmtId="0" fontId="13" fillId="19" borderId="1" xfId="0" applyFont="1" applyFill="1" applyBorder="1" applyAlignment="1" applyProtection="1">
      <alignment horizontal="left" vertical="center" indent="2"/>
      <protection hidden="1"/>
    </xf>
    <xf numFmtId="0" fontId="13" fillId="19" borderId="17" xfId="0" applyFont="1" applyFill="1" applyBorder="1" applyAlignment="1" applyProtection="1">
      <alignment horizontal="left" vertical="center" indent="2"/>
      <protection hidden="1"/>
    </xf>
    <xf numFmtId="0" fontId="13" fillId="19" borderId="18" xfId="0" applyFont="1" applyFill="1" applyBorder="1" applyAlignment="1" applyProtection="1">
      <alignment horizontal="left" vertical="center" indent="2"/>
      <protection hidden="1"/>
    </xf>
    <xf numFmtId="0" fontId="13" fillId="19" borderId="18" xfId="0" applyFont="1" applyFill="1" applyBorder="1" applyAlignment="1" applyProtection="1">
      <alignment horizontal="left" vertical="center"/>
      <protection hidden="1"/>
    </xf>
    <xf numFmtId="0" fontId="13" fillId="19" borderId="19" xfId="0" applyFont="1" applyFill="1" applyBorder="1" applyAlignment="1" applyProtection="1">
      <alignment horizontal="left" vertical="center"/>
      <protection hidden="1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193" fontId="13" fillId="20" borderId="17" xfId="0" applyNumberFormat="1" applyFont="1" applyFill="1" applyBorder="1" applyAlignment="1" applyProtection="1">
      <alignment horizontal="center" vertical="center"/>
      <protection locked="0"/>
    </xf>
    <xf numFmtId="193" fontId="13" fillId="20" borderId="18" xfId="0" applyNumberFormat="1" applyFont="1" applyFill="1" applyBorder="1" applyAlignment="1" applyProtection="1">
      <alignment horizontal="center" vertical="center"/>
      <protection locked="0"/>
    </xf>
    <xf numFmtId="193" fontId="13" fillId="20" borderId="19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19" borderId="17" xfId="0" applyFont="1" applyFill="1" applyBorder="1" applyAlignment="1" applyProtection="1">
      <alignment horizontal="left" vertical="center"/>
      <protection hidden="1"/>
    </xf>
    <xf numFmtId="0" fontId="13" fillId="26" borderId="18" xfId="0" applyFont="1" applyFill="1" applyBorder="1" applyAlignment="1" applyProtection="1">
      <alignment horizontal="center" vertical="center"/>
      <protection hidden="1"/>
    </xf>
    <xf numFmtId="0" fontId="13" fillId="26" borderId="17" xfId="0" applyFont="1" applyFill="1" applyBorder="1" applyAlignment="1" applyProtection="1">
      <alignment horizontal="left" vertical="center"/>
      <protection hidden="1"/>
    </xf>
    <xf numFmtId="0" fontId="13" fillId="26" borderId="18" xfId="0" applyFont="1" applyFill="1" applyBorder="1" applyAlignment="1" applyProtection="1">
      <alignment horizontal="left" vertical="center"/>
      <protection hidden="1"/>
    </xf>
    <xf numFmtId="0" fontId="13" fillId="26" borderId="19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shrinkToFit="1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0" fontId="29" fillId="6" borderId="40" xfId="0" applyFont="1" applyFill="1" applyBorder="1" applyAlignment="1" applyProtection="1">
      <alignment horizontal="center"/>
      <protection hidden="1"/>
    </xf>
    <xf numFmtId="0" fontId="29" fillId="6" borderId="23" xfId="0" applyFont="1" applyFill="1" applyBorder="1" applyAlignment="1" applyProtection="1">
      <alignment horizontal="center"/>
      <protection hidden="1"/>
    </xf>
    <xf numFmtId="0" fontId="29" fillId="6" borderId="41" xfId="0" applyFont="1" applyFill="1" applyBorder="1" applyAlignment="1" applyProtection="1">
      <alignment horizontal="center"/>
      <protection hidden="1"/>
    </xf>
    <xf numFmtId="0" fontId="17" fillId="6" borderId="42" xfId="0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6" borderId="43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right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21" fillId="0" borderId="17" xfId="0" applyFont="1" applyFill="1" applyBorder="1" applyAlignment="1" applyProtection="1">
      <alignment horizontal="left" vertical="center" wrapText="1"/>
      <protection locked="0"/>
    </xf>
    <xf numFmtId="0" fontId="21" fillId="0" borderId="18" xfId="0" applyFont="1" applyFill="1" applyBorder="1" applyAlignment="1" applyProtection="1">
      <alignment horizontal="left" vertical="center" wrapText="1"/>
      <protection locked="0"/>
    </xf>
    <xf numFmtId="0" fontId="21" fillId="0" borderId="19" xfId="0" applyFont="1" applyFill="1" applyBorder="1" applyAlignment="1" applyProtection="1">
      <alignment horizontal="left" vertical="center" wrapText="1"/>
      <protection locked="0"/>
    </xf>
    <xf numFmtId="0" fontId="8" fillId="0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8" fillId="0" borderId="27" xfId="0" applyNumberFormat="1" applyFont="1" applyFill="1" applyBorder="1" applyAlignment="1" applyProtection="1">
      <alignment horizontal="center" vertical="center"/>
      <protection locked="0"/>
    </xf>
    <xf numFmtId="0" fontId="8" fillId="0" borderId="28" xfId="0" applyNumberFormat="1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25" xfId="0" applyNumberFormat="1" applyFont="1" applyFill="1" applyBorder="1" applyAlignment="1" applyProtection="1">
      <alignment horizontal="center" vertical="center"/>
      <protection locked="0"/>
    </xf>
    <xf numFmtId="0" fontId="8" fillId="0" borderId="26" xfId="0" applyNumberFormat="1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Alignment="1" applyProtection="1">
      <alignment horizontal="center"/>
      <protection hidden="1"/>
    </xf>
    <xf numFmtId="0" fontId="6" fillId="22" borderId="5" xfId="0" applyFont="1" applyFill="1" applyBorder="1" applyAlignment="1" applyProtection="1">
      <alignment horizontal="center" vertical="center"/>
      <protection hidden="1"/>
    </xf>
    <xf numFmtId="0" fontId="6" fillId="22" borderId="14" xfId="0" applyFont="1" applyFill="1" applyBorder="1" applyAlignment="1" applyProtection="1">
      <alignment horizontal="center" vertical="center"/>
      <protection hidden="1"/>
    </xf>
    <xf numFmtId="0" fontId="6" fillId="22" borderId="13" xfId="0" applyFont="1" applyFill="1" applyBorder="1" applyAlignment="1" applyProtection="1">
      <alignment horizontal="center" vertical="center"/>
      <protection hidden="1"/>
    </xf>
    <xf numFmtId="0" fontId="6" fillId="22" borderId="17" xfId="0" applyFont="1" applyFill="1" applyBorder="1" applyAlignment="1" applyProtection="1">
      <alignment horizontal="right" vertical="center"/>
      <protection hidden="1"/>
    </xf>
    <xf numFmtId="0" fontId="6" fillId="22" borderId="18" xfId="0" applyFont="1" applyFill="1" applyBorder="1" applyAlignment="1" applyProtection="1">
      <alignment horizontal="righ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locked="0"/>
    </xf>
    <xf numFmtId="0" fontId="11" fillId="13" borderId="19" xfId="0" applyFont="1" applyFill="1" applyBorder="1" applyAlignment="1" applyProtection="1">
      <alignment horizontal="center" vertical="center"/>
      <protection locked="0"/>
    </xf>
    <xf numFmtId="0" fontId="6" fillId="22" borderId="17" xfId="0" applyFont="1" applyFill="1" applyBorder="1" applyAlignment="1" applyProtection="1">
      <alignment horizontal="center" vertical="center"/>
      <protection hidden="1"/>
    </xf>
    <xf numFmtId="0" fontId="6" fillId="22" borderId="18" xfId="0" applyFont="1" applyFill="1" applyBorder="1" applyAlignment="1" applyProtection="1">
      <alignment horizontal="center" vertical="center"/>
      <protection hidden="1"/>
    </xf>
    <xf numFmtId="0" fontId="6" fillId="22" borderId="19" xfId="0" applyFont="1" applyFill="1" applyBorder="1" applyAlignment="1" applyProtection="1">
      <alignment horizontal="center" vertical="center"/>
      <protection hidden="1"/>
    </xf>
    <xf numFmtId="0" fontId="11" fillId="13" borderId="17" xfId="0" applyFont="1" applyFill="1" applyBorder="1" applyAlignment="1" applyProtection="1">
      <alignment horizontal="center" vertical="center"/>
      <protection locked="0"/>
    </xf>
    <xf numFmtId="0" fontId="8" fillId="22" borderId="5" xfId="0" applyFont="1" applyFill="1" applyBorder="1" applyAlignment="1" applyProtection="1">
      <alignment horizontal="center" vertical="center"/>
      <protection hidden="1"/>
    </xf>
    <xf numFmtId="0" fontId="8" fillId="22" borderId="14" xfId="0" applyFont="1" applyFill="1" applyBorder="1" applyAlignment="1" applyProtection="1">
      <alignment horizontal="center" vertical="center"/>
      <protection hidden="1"/>
    </xf>
    <xf numFmtId="0" fontId="6" fillId="22" borderId="19" xfId="0" applyFont="1" applyFill="1" applyBorder="1" applyAlignment="1" applyProtection="1">
      <alignment horizontal="right" vertical="center"/>
      <protection hidden="1"/>
    </xf>
    <xf numFmtId="0" fontId="8" fillId="0" borderId="17" xfId="0" applyFont="1" applyBorder="1" applyAlignment="1" applyProtection="1">
      <alignment horizontal="left" vertical="center"/>
      <protection locked="0"/>
    </xf>
    <xf numFmtId="0" fontId="8" fillId="0" borderId="18" xfId="0" applyFont="1" applyBorder="1" applyAlignment="1" applyProtection="1">
      <alignment horizontal="left" vertical="center"/>
      <protection locked="0"/>
    </xf>
    <xf numFmtId="0" fontId="8" fillId="0" borderId="19" xfId="0" applyFont="1" applyBorder="1" applyAlignment="1" applyProtection="1">
      <alignment horizontal="left" vertical="center"/>
      <protection locked="0"/>
    </xf>
    <xf numFmtId="0" fontId="8" fillId="22" borderId="17" xfId="0" applyFont="1" applyFill="1" applyBorder="1" applyAlignment="1" applyProtection="1">
      <alignment horizontal="center"/>
      <protection hidden="1"/>
    </xf>
    <xf numFmtId="0" fontId="8" fillId="22" borderId="18" xfId="0" applyFont="1" applyFill="1" applyBorder="1" applyAlignment="1" applyProtection="1">
      <alignment horizontal="center"/>
      <protection hidden="1"/>
    </xf>
    <xf numFmtId="0" fontId="8" fillId="22" borderId="19" xfId="0" applyFont="1" applyFill="1" applyBorder="1" applyAlignment="1" applyProtection="1">
      <alignment horizontal="center"/>
      <protection hidden="1"/>
    </xf>
    <xf numFmtId="0" fontId="13" fillId="22" borderId="17" xfId="0" applyFont="1" applyFill="1" applyBorder="1" applyAlignment="1" applyProtection="1">
      <alignment horizontal="center" vertical="center"/>
      <protection hidden="1"/>
    </xf>
    <xf numFmtId="0" fontId="13" fillId="22" borderId="18" xfId="0" applyFont="1" applyFill="1" applyBorder="1" applyAlignment="1" applyProtection="1">
      <alignment horizontal="center" vertical="center"/>
      <protection hidden="1"/>
    </xf>
    <xf numFmtId="0" fontId="13" fillId="22" borderId="19" xfId="0" applyFont="1" applyFill="1" applyBorder="1" applyAlignment="1" applyProtection="1">
      <alignment horizontal="center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1" fillId="13" borderId="19" xfId="0" applyFont="1" applyFill="1" applyBorder="1" applyAlignment="1" applyProtection="1">
      <alignment horizontal="center" vertical="center"/>
      <protection hidden="1"/>
    </xf>
    <xf numFmtId="0" fontId="10" fillId="22" borderId="17" xfId="0" applyFont="1" applyFill="1" applyBorder="1" applyAlignment="1" applyProtection="1">
      <alignment horizontal="center" vertical="center"/>
      <protection hidden="1"/>
    </xf>
    <xf numFmtId="0" fontId="10" fillId="22" borderId="18" xfId="0" applyFont="1" applyFill="1" applyBorder="1" applyAlignment="1" applyProtection="1">
      <alignment horizontal="center" vertical="center"/>
      <protection hidden="1"/>
    </xf>
    <xf numFmtId="0" fontId="10" fillId="22" borderId="19" xfId="0" applyFont="1" applyFill="1" applyBorder="1" applyAlignment="1" applyProtection="1">
      <alignment horizontal="center" vertical="center"/>
      <protection hidden="1"/>
    </xf>
    <xf numFmtId="0" fontId="3" fillId="22" borderId="5" xfId="0" applyFont="1" applyFill="1" applyBorder="1" applyAlignment="1" applyProtection="1">
      <alignment horizontal="center" vertical="center"/>
      <protection hidden="1"/>
    </xf>
    <xf numFmtId="0" fontId="3" fillId="22" borderId="14" xfId="0" applyFont="1" applyFill="1" applyBorder="1" applyAlignment="1" applyProtection="1">
      <alignment horizontal="center" vertical="center"/>
      <protection hidden="1"/>
    </xf>
    <xf numFmtId="0" fontId="17" fillId="16" borderId="21" xfId="0" applyFont="1" applyFill="1" applyBorder="1" applyAlignment="1" applyProtection="1">
      <alignment horizontal="center" vertical="center"/>
      <protection hidden="1"/>
    </xf>
    <xf numFmtId="0" fontId="12" fillId="5" borderId="5" xfId="0" applyFont="1" applyFill="1" applyBorder="1" applyAlignment="1" applyProtection="1">
      <alignment horizontal="center" vertical="center" textRotation="90" shrinkToFit="1"/>
      <protection hidden="1"/>
    </xf>
    <xf numFmtId="0" fontId="12" fillId="5" borderId="14" xfId="0" applyFont="1" applyFill="1" applyBorder="1" applyAlignment="1" applyProtection="1">
      <alignment horizontal="center" vertical="center" textRotation="90" shrinkToFit="1"/>
      <protection hidden="1"/>
    </xf>
    <xf numFmtId="0" fontId="12" fillId="5" borderId="13" xfId="0" applyFont="1" applyFill="1" applyBorder="1" applyAlignment="1" applyProtection="1">
      <alignment horizontal="center" vertical="center" textRotation="90" shrinkToFit="1"/>
      <protection hidden="1"/>
    </xf>
    <xf numFmtId="0" fontId="12" fillId="22" borderId="1" xfId="0" applyFont="1" applyFill="1" applyBorder="1" applyAlignment="1" applyProtection="1">
      <alignment horizontal="center" vertical="center"/>
      <protection hidden="1"/>
    </xf>
    <xf numFmtId="0" fontId="19" fillId="22" borderId="1" xfId="0" applyFont="1" applyFill="1" applyBorder="1" applyAlignment="1" applyProtection="1">
      <alignment horizontal="center" vertical="center" textRotation="90" wrapText="1"/>
      <protection hidden="1"/>
    </xf>
    <xf numFmtId="0" fontId="12" fillId="5" borderId="1" xfId="0" applyFont="1" applyFill="1" applyBorder="1" applyAlignment="1" applyProtection="1">
      <alignment horizontal="center" vertical="center" textRotation="90" shrinkToFit="1"/>
      <protection hidden="1"/>
    </xf>
    <xf numFmtId="0" fontId="12" fillId="13" borderId="1" xfId="0" applyFont="1" applyFill="1" applyBorder="1" applyAlignment="1" applyProtection="1">
      <alignment horizontal="center" vertical="center" textRotation="90" shrinkToFit="1"/>
      <protection hidden="1"/>
    </xf>
    <xf numFmtId="0" fontId="12" fillId="22" borderId="14" xfId="0" applyFont="1" applyFill="1" applyBorder="1" applyAlignment="1" applyProtection="1">
      <alignment horizontal="center" vertical="center"/>
      <protection hidden="1"/>
    </xf>
    <xf numFmtId="0" fontId="12" fillId="22" borderId="13" xfId="0" applyFont="1" applyFill="1" applyBorder="1" applyAlignment="1" applyProtection="1">
      <alignment horizontal="center" vertical="center"/>
      <protection hidden="1"/>
    </xf>
    <xf numFmtId="0" fontId="12" fillId="22" borderId="8" xfId="0" applyFont="1" applyFill="1" applyBorder="1" applyAlignment="1" applyProtection="1">
      <alignment horizontal="center"/>
      <protection hidden="1"/>
    </xf>
    <xf numFmtId="0" fontId="12" fillId="22" borderId="0" xfId="0" applyFont="1" applyFill="1" applyBorder="1" applyAlignment="1" applyProtection="1">
      <alignment horizontal="center"/>
      <protection hidden="1"/>
    </xf>
    <xf numFmtId="0" fontId="12" fillId="22" borderId="20" xfId="0" applyFont="1" applyFill="1" applyBorder="1" applyAlignment="1" applyProtection="1">
      <alignment horizontal="center"/>
      <protection hidden="1"/>
    </xf>
    <xf numFmtId="0" fontId="10" fillId="22" borderId="9" xfId="0" applyFont="1" applyFill="1" applyBorder="1" applyAlignment="1" applyProtection="1">
      <alignment horizontal="center"/>
      <protection hidden="1"/>
    </xf>
    <xf numFmtId="0" fontId="10" fillId="22" borderId="21" xfId="0" applyFont="1" applyFill="1" applyBorder="1" applyAlignment="1" applyProtection="1">
      <alignment horizontal="center"/>
      <protection hidden="1"/>
    </xf>
    <xf numFmtId="0" fontId="10" fillId="22" borderId="22" xfId="0" applyFont="1" applyFill="1" applyBorder="1" applyAlignment="1" applyProtection="1">
      <alignment horizontal="center"/>
      <protection hidden="1"/>
    </xf>
    <xf numFmtId="0" fontId="22" fillId="16" borderId="17" xfId="0" applyFont="1" applyFill="1" applyBorder="1" applyAlignment="1" applyProtection="1">
      <alignment horizontal="center" vertical="center"/>
      <protection hidden="1"/>
    </xf>
    <xf numFmtId="0" fontId="25" fillId="16" borderId="18" xfId="0" applyFont="1" applyFill="1" applyBorder="1" applyAlignment="1" applyProtection="1">
      <alignment horizontal="center" vertical="center"/>
      <protection hidden="1"/>
    </xf>
    <xf numFmtId="0" fontId="25" fillId="16" borderId="19" xfId="0" applyFont="1" applyFill="1" applyBorder="1" applyAlignment="1" applyProtection="1">
      <alignment horizontal="center" vertical="center"/>
      <protection hidden="1"/>
    </xf>
    <xf numFmtId="0" fontId="12" fillId="13" borderId="5" xfId="0" applyFont="1" applyFill="1" applyBorder="1" applyAlignment="1" applyProtection="1">
      <alignment horizontal="center" vertical="center" textRotation="90" shrinkToFit="1"/>
      <protection hidden="1"/>
    </xf>
    <xf numFmtId="0" fontId="12" fillId="13" borderId="14" xfId="0" applyFont="1" applyFill="1" applyBorder="1" applyAlignment="1" applyProtection="1">
      <alignment horizontal="center" vertical="center" textRotation="90" shrinkToFit="1"/>
      <protection hidden="1"/>
    </xf>
    <xf numFmtId="0" fontId="12" fillId="13" borderId="13" xfId="0" applyFont="1" applyFill="1" applyBorder="1" applyAlignment="1" applyProtection="1">
      <alignment horizontal="center" vertical="center" textRotation="90" shrinkToFit="1"/>
      <protection hidden="1"/>
    </xf>
    <xf numFmtId="0" fontId="41" fillId="18" borderId="51" xfId="0" applyFont="1" applyFill="1" applyBorder="1" applyAlignment="1" applyProtection="1">
      <alignment horizontal="left" vertical="center"/>
      <protection hidden="1"/>
    </xf>
    <xf numFmtId="0" fontId="41" fillId="18" borderId="52" xfId="0" applyFont="1" applyFill="1" applyBorder="1" applyAlignment="1" applyProtection="1">
      <alignment horizontal="left" vertical="center"/>
      <protection hidden="1"/>
    </xf>
    <xf numFmtId="0" fontId="41" fillId="18" borderId="58" xfId="0" applyFont="1" applyFill="1" applyBorder="1" applyAlignment="1" applyProtection="1">
      <alignment horizontal="left" vertical="center"/>
      <protection hidden="1"/>
    </xf>
    <xf numFmtId="0" fontId="41" fillId="18" borderId="54" xfId="0" applyFont="1" applyFill="1" applyBorder="1" applyAlignment="1" applyProtection="1">
      <alignment horizontal="left" vertical="center"/>
      <protection hidden="1"/>
    </xf>
    <xf numFmtId="0" fontId="41" fillId="18" borderId="55" xfId="0" applyFont="1" applyFill="1" applyBorder="1" applyAlignment="1" applyProtection="1">
      <alignment horizontal="left" vertical="center"/>
      <protection hidden="1"/>
    </xf>
    <xf numFmtId="0" fontId="41" fillId="18" borderId="59" xfId="0" applyFont="1" applyFill="1" applyBorder="1" applyAlignment="1" applyProtection="1">
      <alignment horizontal="left" vertical="center"/>
      <protection hidden="1"/>
    </xf>
    <xf numFmtId="0" fontId="23" fillId="0" borderId="5" xfId="0" applyFont="1" applyFill="1" applyBorder="1" applyAlignment="1" applyProtection="1">
      <alignment horizontal="center" vertical="center" textRotation="90"/>
      <protection locked="0"/>
    </xf>
    <xf numFmtId="0" fontId="23" fillId="0" borderId="14" xfId="0" applyFont="1" applyFill="1" applyBorder="1" applyAlignment="1" applyProtection="1">
      <alignment horizontal="center" vertical="center" textRotation="90"/>
      <protection locked="0"/>
    </xf>
    <xf numFmtId="0" fontId="23" fillId="0" borderId="13" xfId="0" applyFont="1" applyFill="1" applyBorder="1" applyAlignment="1" applyProtection="1">
      <alignment horizontal="center" vertical="center" textRotation="90"/>
      <protection locked="0"/>
    </xf>
    <xf numFmtId="0" fontId="6" fillId="18" borderId="7" xfId="0" applyFont="1" applyFill="1" applyBorder="1" applyAlignment="1" applyProtection="1">
      <alignment horizontal="right" vertical="center" indent="1"/>
      <protection hidden="1"/>
    </xf>
    <xf numFmtId="0" fontId="6" fillId="18" borderId="16" xfId="0" applyFont="1" applyFill="1" applyBorder="1" applyAlignment="1" applyProtection="1">
      <alignment horizontal="right" vertical="center" indent="1"/>
      <protection hidden="1"/>
    </xf>
    <xf numFmtId="0" fontId="6" fillId="18" borderId="9" xfId="0" applyFont="1" applyFill="1" applyBorder="1" applyAlignment="1" applyProtection="1">
      <alignment horizontal="right" vertical="center" indent="1"/>
      <protection hidden="1"/>
    </xf>
    <xf numFmtId="0" fontId="6" fillId="18" borderId="21" xfId="0" applyFont="1" applyFill="1" applyBorder="1" applyAlignment="1" applyProtection="1">
      <alignment horizontal="right" vertical="center" indent="1"/>
      <protection hidden="1"/>
    </xf>
    <xf numFmtId="0" fontId="6" fillId="18" borderId="5" xfId="0" applyFont="1" applyFill="1" applyBorder="1" applyAlignment="1" applyProtection="1">
      <alignment horizontal="center" vertical="center" textRotation="90" wrapText="1"/>
      <protection hidden="1"/>
    </xf>
    <xf numFmtId="0" fontId="6" fillId="18" borderId="14" xfId="0" applyFont="1" applyFill="1" applyBorder="1" applyAlignment="1" applyProtection="1">
      <alignment horizontal="center" vertical="center" textRotation="90" wrapText="1"/>
      <protection hidden="1"/>
    </xf>
    <xf numFmtId="0" fontId="6" fillId="18" borderId="13" xfId="0" applyFont="1" applyFill="1" applyBorder="1" applyAlignment="1" applyProtection="1">
      <alignment horizontal="center" vertical="center" textRotation="90" wrapText="1"/>
      <protection hidden="1"/>
    </xf>
    <xf numFmtId="0" fontId="6" fillId="18" borderId="5" xfId="0" applyFont="1" applyFill="1" applyBorder="1" applyAlignment="1" applyProtection="1">
      <alignment horizontal="center" vertical="center" wrapText="1"/>
      <protection hidden="1"/>
    </xf>
    <xf numFmtId="0" fontId="6" fillId="18" borderId="14" xfId="0" applyFont="1" applyFill="1" applyBorder="1" applyAlignment="1" applyProtection="1">
      <alignment horizontal="center" vertical="center" wrapText="1"/>
      <protection hidden="1"/>
    </xf>
    <xf numFmtId="0" fontId="6" fillId="18" borderId="13" xfId="0" applyFont="1" applyFill="1" applyBorder="1" applyAlignment="1" applyProtection="1">
      <alignment horizontal="center" vertical="center" wrapText="1"/>
      <protection hidden="1"/>
    </xf>
    <xf numFmtId="0" fontId="6" fillId="18" borderId="16" xfId="0" applyFont="1" applyFill="1" applyBorder="1" applyAlignment="1" applyProtection="1">
      <alignment horizontal="center" vertical="center"/>
      <protection hidden="1"/>
    </xf>
    <xf numFmtId="0" fontId="6" fillId="18" borderId="11" xfId="0" applyFont="1" applyFill="1" applyBorder="1" applyAlignment="1" applyProtection="1">
      <alignment horizontal="center" vertical="center"/>
      <protection hidden="1"/>
    </xf>
    <xf numFmtId="0" fontId="6" fillId="18" borderId="21" xfId="0" applyFont="1" applyFill="1" applyBorder="1" applyAlignment="1" applyProtection="1">
      <alignment horizontal="left" vertical="center"/>
      <protection hidden="1"/>
    </xf>
    <xf numFmtId="0" fontId="6" fillId="18" borderId="22" xfId="0" applyFont="1" applyFill="1" applyBorder="1" applyAlignment="1" applyProtection="1">
      <alignment horizontal="left" vertical="center"/>
      <protection hidden="1"/>
    </xf>
    <xf numFmtId="0" fontId="6" fillId="18" borderId="7" xfId="0" applyFont="1" applyFill="1" applyBorder="1" applyAlignment="1" applyProtection="1">
      <alignment horizontal="center" vertical="center"/>
      <protection hidden="1"/>
    </xf>
    <xf numFmtId="0" fontId="6" fillId="18" borderId="8" xfId="0" applyFont="1" applyFill="1" applyBorder="1" applyAlignment="1" applyProtection="1">
      <alignment horizontal="center" vertical="center"/>
      <protection hidden="1"/>
    </xf>
    <xf numFmtId="0" fontId="6" fillId="18" borderId="0" xfId="0" applyFont="1" applyFill="1" applyBorder="1" applyAlignment="1" applyProtection="1">
      <alignment horizontal="center" vertical="center"/>
      <protection hidden="1"/>
    </xf>
    <xf numFmtId="0" fontId="6" fillId="18" borderId="20" xfId="0" applyFont="1" applyFill="1" applyBorder="1" applyAlignment="1" applyProtection="1">
      <alignment horizontal="center" vertical="center"/>
      <protection hidden="1"/>
    </xf>
    <xf numFmtId="0" fontId="6" fillId="18" borderId="9" xfId="0" applyFont="1" applyFill="1" applyBorder="1" applyAlignment="1" applyProtection="1">
      <alignment horizontal="center" vertical="center"/>
      <protection hidden="1"/>
    </xf>
    <xf numFmtId="0" fontId="6" fillId="18" borderId="21" xfId="0" applyFont="1" applyFill="1" applyBorder="1" applyAlignment="1" applyProtection="1">
      <alignment horizontal="center" vertical="center"/>
      <protection hidden="1"/>
    </xf>
    <xf numFmtId="0" fontId="6" fillId="18" borderId="22" xfId="0" applyFont="1" applyFill="1" applyBorder="1" applyAlignment="1" applyProtection="1">
      <alignment horizontal="center" vertical="center"/>
      <protection hidden="1"/>
    </xf>
    <xf numFmtId="0" fontId="41" fillId="18" borderId="48" xfId="0" applyFont="1" applyFill="1" applyBorder="1" applyAlignment="1" applyProtection="1">
      <alignment horizontal="left" vertical="center"/>
      <protection hidden="1"/>
    </xf>
    <xf numFmtId="0" fontId="41" fillId="18" borderId="49" xfId="0" applyFont="1" applyFill="1" applyBorder="1" applyAlignment="1" applyProtection="1">
      <alignment horizontal="left" vertical="center"/>
      <protection hidden="1"/>
    </xf>
    <xf numFmtId="0" fontId="41" fillId="18" borderId="57" xfId="0" applyFont="1" applyFill="1" applyBorder="1" applyAlignment="1" applyProtection="1">
      <alignment horizontal="left" vertical="center"/>
      <protection hidden="1"/>
    </xf>
    <xf numFmtId="0" fontId="6" fillId="18" borderId="17" xfId="0" applyFont="1" applyFill="1" applyBorder="1" applyAlignment="1" applyProtection="1">
      <alignment horizontal="center" vertical="center"/>
      <protection hidden="1"/>
    </xf>
    <xf numFmtId="0" fontId="6" fillId="18" borderId="18" xfId="0" applyFont="1" applyFill="1" applyBorder="1" applyAlignment="1" applyProtection="1">
      <alignment horizontal="center" vertical="center"/>
      <protection hidden="1"/>
    </xf>
    <xf numFmtId="0" fontId="6" fillId="18" borderId="19" xfId="0" applyFont="1" applyFill="1" applyBorder="1" applyAlignment="1" applyProtection="1">
      <alignment horizontal="center" vertical="center"/>
      <protection hidden="1"/>
    </xf>
    <xf numFmtId="0" fontId="40" fillId="18" borderId="17" xfId="0" applyFont="1" applyFill="1" applyBorder="1" applyAlignment="1" applyProtection="1">
      <alignment horizontal="center" vertical="center"/>
      <protection hidden="1"/>
    </xf>
    <xf numFmtId="0" fontId="40" fillId="18" borderId="18" xfId="0" applyFont="1" applyFill="1" applyBorder="1" applyAlignment="1" applyProtection="1">
      <alignment horizontal="center" vertical="center"/>
      <protection hidden="1"/>
    </xf>
    <xf numFmtId="0" fontId="40" fillId="18" borderId="19" xfId="0" applyFont="1" applyFill="1" applyBorder="1" applyAlignment="1" applyProtection="1">
      <alignment horizontal="center" vertical="center"/>
      <protection hidden="1"/>
    </xf>
    <xf numFmtId="0" fontId="40" fillId="18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41" fillId="18" borderId="50" xfId="0" applyFont="1" applyFill="1" applyBorder="1" applyAlignment="1" applyProtection="1">
      <alignment horizontal="left" vertical="center"/>
      <protection hidden="1"/>
    </xf>
    <xf numFmtId="0" fontId="41" fillId="18" borderId="53" xfId="0" applyFont="1" applyFill="1" applyBorder="1" applyAlignment="1" applyProtection="1">
      <alignment horizontal="left" vertical="center"/>
      <protection hidden="1"/>
    </xf>
    <xf numFmtId="0" fontId="6" fillId="18" borderId="5" xfId="0" applyFont="1" applyFill="1" applyBorder="1" applyAlignment="1" applyProtection="1">
      <alignment horizontal="center" textRotation="90"/>
      <protection hidden="1"/>
    </xf>
    <xf numFmtId="0" fontId="6" fillId="18" borderId="14" xfId="0" applyFont="1" applyFill="1" applyBorder="1" applyAlignment="1" applyProtection="1">
      <alignment horizontal="center" textRotation="90"/>
      <protection hidden="1"/>
    </xf>
    <xf numFmtId="0" fontId="6" fillId="18" borderId="13" xfId="0" applyFont="1" applyFill="1" applyBorder="1" applyAlignment="1" applyProtection="1">
      <alignment horizontal="center" textRotation="90"/>
      <protection hidden="1"/>
    </xf>
    <xf numFmtId="0" fontId="41" fillId="18" borderId="15" xfId="0" applyFont="1" applyFill="1" applyBorder="1" applyAlignment="1" applyProtection="1">
      <alignment horizontal="left" vertical="center"/>
      <protection hidden="1"/>
    </xf>
    <xf numFmtId="0" fontId="10" fillId="18" borderId="17" xfId="0" applyFont="1" applyFill="1" applyBorder="1" applyAlignment="1" applyProtection="1">
      <alignment horizontal="left" vertical="center"/>
      <protection hidden="1"/>
    </xf>
    <xf numFmtId="0" fontId="10" fillId="18" borderId="19" xfId="0" applyFont="1" applyFill="1" applyBorder="1" applyAlignment="1" applyProtection="1">
      <alignment horizontal="left" vertical="center"/>
      <protection hidden="1"/>
    </xf>
    <xf numFmtId="0" fontId="6" fillId="18" borderId="1" xfId="0" applyFont="1" applyFill="1" applyBorder="1" applyAlignment="1" applyProtection="1">
      <alignment horizontal="center" vertical="center" textRotation="90"/>
      <protection hidden="1"/>
    </xf>
    <xf numFmtId="0" fontId="26" fillId="18" borderId="5" xfId="0" applyFont="1" applyFill="1" applyBorder="1" applyAlignment="1" applyProtection="1">
      <alignment horizontal="center" vertical="center" textRotation="90" wrapText="1"/>
      <protection hidden="1"/>
    </xf>
    <xf numFmtId="0" fontId="26" fillId="18" borderId="14" xfId="0" applyFont="1" applyFill="1" applyBorder="1" applyAlignment="1" applyProtection="1">
      <alignment horizontal="center" vertical="center" textRotation="90" wrapText="1"/>
      <protection hidden="1"/>
    </xf>
    <xf numFmtId="0" fontId="26" fillId="18" borderId="13" xfId="0" applyFont="1" applyFill="1" applyBorder="1" applyAlignment="1" applyProtection="1">
      <alignment horizontal="center" vertical="center" textRotation="90" wrapText="1"/>
      <protection hidden="1"/>
    </xf>
    <xf numFmtId="0" fontId="26" fillId="18" borderId="17" xfId="0" applyFont="1" applyFill="1" applyBorder="1" applyAlignment="1" applyProtection="1">
      <alignment horizontal="center" vertical="center"/>
      <protection hidden="1"/>
    </xf>
    <xf numFmtId="0" fontId="26" fillId="18" borderId="18" xfId="0" applyFont="1" applyFill="1" applyBorder="1" applyAlignment="1" applyProtection="1">
      <alignment horizontal="center" vertical="center"/>
      <protection hidden="1"/>
    </xf>
    <xf numFmtId="0" fontId="26" fillId="18" borderId="19" xfId="0" applyFont="1" applyFill="1" applyBorder="1" applyAlignment="1" applyProtection="1">
      <alignment horizontal="center" vertical="center"/>
      <protection hidden="1"/>
    </xf>
    <xf numFmtId="0" fontId="10" fillId="18" borderId="18" xfId="0" applyFont="1" applyFill="1" applyBorder="1" applyAlignment="1" applyProtection="1">
      <alignment horizontal="left" vertical="center"/>
      <protection hidden="1"/>
    </xf>
    <xf numFmtId="0" fontId="6" fillId="18" borderId="5" xfId="0" applyFont="1" applyFill="1" applyBorder="1" applyAlignment="1" applyProtection="1">
      <alignment horizontal="center" vertical="center" textRotation="90"/>
      <protection hidden="1"/>
    </xf>
    <xf numFmtId="0" fontId="6" fillId="18" borderId="14" xfId="0" applyFont="1" applyFill="1" applyBorder="1" applyAlignment="1" applyProtection="1">
      <alignment horizontal="center" vertical="center" textRotation="90"/>
      <protection hidden="1"/>
    </xf>
    <xf numFmtId="0" fontId="6" fillId="18" borderId="1" xfId="0" applyFont="1" applyFill="1" applyBorder="1" applyAlignment="1" applyProtection="1">
      <alignment horizontal="center" vertical="center"/>
      <protection hidden="1"/>
    </xf>
    <xf numFmtId="0" fontId="34" fillId="18" borderId="17" xfId="0" applyFont="1" applyFill="1" applyBorder="1" applyAlignment="1" applyProtection="1">
      <alignment horizontal="center" vertical="center" shrinkToFit="1"/>
      <protection hidden="1"/>
    </xf>
    <xf numFmtId="0" fontId="34" fillId="18" borderId="18" xfId="0" applyFont="1" applyFill="1" applyBorder="1" applyAlignment="1" applyProtection="1">
      <alignment horizontal="center" vertical="center" shrinkToFit="1"/>
      <protection hidden="1"/>
    </xf>
    <xf numFmtId="0" fontId="34" fillId="18" borderId="19" xfId="0" applyFont="1" applyFill="1" applyBorder="1" applyAlignment="1" applyProtection="1">
      <alignment horizontal="center" vertical="center" shrinkToFit="1"/>
      <protection hidden="1"/>
    </xf>
    <xf numFmtId="0" fontId="41" fillId="0" borderId="17" xfId="0" applyFont="1" applyBorder="1" applyAlignment="1" applyProtection="1">
      <alignment horizontal="center" vertical="center" shrinkToFit="1"/>
      <protection hidden="1"/>
    </xf>
    <xf numFmtId="0" fontId="41" fillId="0" borderId="18" xfId="0" applyFont="1" applyBorder="1" applyAlignment="1" applyProtection="1">
      <alignment horizontal="center" vertical="center" shrinkToFit="1"/>
      <protection hidden="1"/>
    </xf>
    <xf numFmtId="0" fontId="41" fillId="0" borderId="19" xfId="0" applyFont="1" applyBorder="1" applyAlignment="1" applyProtection="1">
      <alignment horizontal="center" vertical="center" shrinkToFit="1"/>
      <protection hidden="1"/>
    </xf>
    <xf numFmtId="0" fontId="41" fillId="0" borderId="17" xfId="0" applyFont="1" applyBorder="1" applyAlignment="1" applyProtection="1">
      <alignment horizontal="left" vertical="center" shrinkToFit="1"/>
      <protection hidden="1"/>
    </xf>
    <xf numFmtId="0" fontId="41" fillId="0" borderId="18" xfId="0" applyFont="1" applyBorder="1" applyAlignment="1" applyProtection="1">
      <alignment horizontal="left" vertical="center" shrinkToFit="1"/>
      <protection hidden="1"/>
    </xf>
    <xf numFmtId="0" fontId="41" fillId="0" borderId="19" xfId="0" applyFont="1" applyBorder="1" applyAlignment="1" applyProtection="1">
      <alignment horizontal="left" vertical="center" shrinkToFit="1"/>
      <protection hidden="1"/>
    </xf>
    <xf numFmtId="0" fontId="13" fillId="18" borderId="1" xfId="0" applyFont="1" applyFill="1" applyBorder="1" applyAlignment="1" applyProtection="1">
      <alignment horizontal="center" vertical="center" textRotation="90" shrinkToFit="1"/>
      <protection hidden="1"/>
    </xf>
    <xf numFmtId="0" fontId="3" fillId="18" borderId="1" xfId="0" applyFont="1" applyFill="1" applyBorder="1" applyAlignment="1" applyProtection="1">
      <alignment horizontal="center" vertical="center" textRotation="90" shrinkToFit="1"/>
      <protection hidden="1"/>
    </xf>
    <xf numFmtId="0" fontId="12" fillId="18" borderId="1" xfId="0" applyFont="1" applyFill="1" applyBorder="1" applyAlignment="1" applyProtection="1">
      <alignment horizontal="center" vertical="center" shrinkToFit="1"/>
      <protection hidden="1"/>
    </xf>
    <xf numFmtId="0" fontId="34" fillId="0" borderId="17" xfId="0" applyFont="1" applyBorder="1" applyAlignment="1" applyProtection="1">
      <alignment horizontal="center" vertical="center" shrinkToFit="1"/>
      <protection hidden="1"/>
    </xf>
    <xf numFmtId="0" fontId="34" fillId="0" borderId="18" xfId="0" applyFont="1" applyBorder="1" applyAlignment="1" applyProtection="1">
      <alignment horizontal="center" vertical="center" shrinkToFit="1"/>
      <protection hidden="1"/>
    </xf>
    <xf numFmtId="0" fontId="34" fillId="0" borderId="19" xfId="0" applyFont="1" applyBorder="1" applyAlignment="1" applyProtection="1">
      <alignment horizontal="center" vertical="center" shrinkToFit="1"/>
      <protection hidden="1"/>
    </xf>
    <xf numFmtId="0" fontId="12" fillId="4" borderId="17" xfId="0" applyFont="1" applyFill="1" applyBorder="1" applyAlignment="1" applyProtection="1">
      <alignment horizontal="center" vertical="center" shrinkToFit="1"/>
      <protection hidden="1"/>
    </xf>
    <xf numFmtId="0" fontId="12" fillId="4" borderId="18" xfId="0" applyFont="1" applyFill="1" applyBorder="1" applyAlignment="1" applyProtection="1">
      <alignment horizontal="center" vertical="center" shrinkToFit="1"/>
      <protection hidden="1"/>
    </xf>
    <xf numFmtId="0" fontId="12" fillId="4" borderId="19" xfId="0" applyFont="1" applyFill="1" applyBorder="1" applyAlignment="1" applyProtection="1">
      <alignment horizontal="center" vertical="center" shrinkToFit="1"/>
      <protection hidden="1"/>
    </xf>
    <xf numFmtId="0" fontId="3" fillId="18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12" fillId="18" borderId="17" xfId="0" applyFont="1" applyFill="1" applyBorder="1" applyAlignment="1" applyProtection="1">
      <alignment horizontal="center" vertical="center" shrinkToFit="1"/>
      <protection hidden="1"/>
    </xf>
    <xf numFmtId="0" fontId="12" fillId="18" borderId="18" xfId="0" applyFont="1" applyFill="1" applyBorder="1" applyAlignment="1" applyProtection="1">
      <alignment horizontal="center" vertical="center" shrinkToFit="1"/>
      <protection hidden="1"/>
    </xf>
    <xf numFmtId="0" fontId="12" fillId="18" borderId="19" xfId="0" applyFont="1" applyFill="1" applyBorder="1" applyAlignment="1" applyProtection="1">
      <alignment horizontal="center" vertical="center" shrinkToFit="1"/>
      <protection hidden="1"/>
    </xf>
    <xf numFmtId="0" fontId="12" fillId="4" borderId="1" xfId="0" applyFont="1" applyFill="1" applyBorder="1" applyAlignment="1" applyProtection="1">
      <alignment horizontal="center" vertical="center" shrinkToFit="1"/>
      <protection hidden="1"/>
    </xf>
    <xf numFmtId="0" fontId="10" fillId="18" borderId="17" xfId="0" applyFont="1" applyFill="1" applyBorder="1" applyAlignment="1" applyProtection="1">
      <alignment horizontal="center" vertical="center" shrinkToFit="1"/>
      <protection hidden="1"/>
    </xf>
    <xf numFmtId="0" fontId="10" fillId="18" borderId="18" xfId="0" applyFont="1" applyFill="1" applyBorder="1" applyAlignment="1" applyProtection="1">
      <alignment horizontal="center" vertical="center" shrinkToFit="1"/>
      <protection hidden="1"/>
    </xf>
    <xf numFmtId="0" fontId="10" fillId="18" borderId="19" xfId="0" applyFont="1" applyFill="1" applyBorder="1" applyAlignment="1" applyProtection="1">
      <alignment horizontal="center" vertical="center" shrinkToFit="1"/>
      <protection hidden="1"/>
    </xf>
    <xf numFmtId="0" fontId="34" fillId="0" borderId="1" xfId="0" applyFont="1" applyFill="1" applyBorder="1" applyAlignment="1" applyProtection="1">
      <alignment horizontal="center" vertical="center" wrapText="1" shrinkToFit="1"/>
      <protection hidden="1"/>
    </xf>
    <xf numFmtId="0" fontId="40" fillId="0" borderId="1" xfId="0" applyFont="1" applyFill="1" applyBorder="1" applyAlignment="1" applyProtection="1">
      <alignment horizontal="center" vertical="center" shrinkToFit="1"/>
      <protection hidden="1"/>
    </xf>
    <xf numFmtId="0" fontId="40" fillId="0" borderId="1" xfId="0" applyFont="1" applyFill="1" applyBorder="1" applyAlignment="1" applyProtection="1">
      <alignment horizontal="center" vertical="center" wrapText="1" shrinkToFit="1"/>
      <protection hidden="1"/>
    </xf>
    <xf numFmtId="0" fontId="40" fillId="0" borderId="17" xfId="0" applyFont="1" applyFill="1" applyBorder="1" applyAlignment="1" applyProtection="1">
      <alignment horizontal="center" vertical="center" shrinkToFit="1"/>
      <protection hidden="1"/>
    </xf>
    <xf numFmtId="0" fontId="40" fillId="0" borderId="18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2" fillId="0" borderId="21" xfId="1" applyFont="1" applyFill="1" applyBorder="1" applyAlignment="1" applyProtection="1">
      <alignment horizontal="center" vertical="center"/>
      <protection hidden="1"/>
    </xf>
    <xf numFmtId="0" fontId="12" fillId="0" borderId="21" xfId="1" applyFont="1" applyFill="1" applyBorder="1" applyAlignment="1" applyProtection="1">
      <alignment horizontal="right" vertical="center"/>
      <protection hidden="1"/>
    </xf>
    <xf numFmtId="0" fontId="40" fillId="0" borderId="19" xfId="0" applyFont="1" applyFill="1" applyBorder="1" applyAlignment="1" applyProtection="1">
      <alignment horizontal="center" vertical="center" shrinkToFit="1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43" fillId="0" borderId="5" xfId="0" applyFont="1" applyFill="1" applyBorder="1" applyAlignment="1" applyProtection="1">
      <alignment horizontal="center" vertical="center" wrapText="1"/>
      <protection hidden="1"/>
    </xf>
    <xf numFmtId="0" fontId="43" fillId="0" borderId="14" xfId="0" applyFont="1" applyFill="1" applyBorder="1" applyAlignment="1" applyProtection="1">
      <alignment horizontal="center" vertical="center"/>
      <protection hidden="1"/>
    </xf>
    <xf numFmtId="0" fontId="43" fillId="0" borderId="13" xfId="0" applyFont="1" applyFill="1" applyBorder="1" applyAlignment="1" applyProtection="1">
      <alignment horizontal="center" vertical="center"/>
      <protection hidden="1"/>
    </xf>
    <xf numFmtId="0" fontId="40" fillId="0" borderId="5" xfId="0" applyFont="1" applyFill="1" applyBorder="1" applyAlignment="1" applyProtection="1">
      <alignment horizontal="center" vertical="center" wrapText="1"/>
      <protection hidden="1"/>
    </xf>
    <xf numFmtId="0" fontId="40" fillId="0" borderId="14" xfId="0" applyFont="1" applyFill="1" applyBorder="1" applyAlignment="1" applyProtection="1">
      <alignment horizontal="center" vertical="center" wrapText="1"/>
      <protection hidden="1"/>
    </xf>
    <xf numFmtId="0" fontId="40" fillId="0" borderId="13" xfId="0" applyFont="1" applyFill="1" applyBorder="1" applyAlignment="1" applyProtection="1">
      <alignment horizontal="center" vertical="center" wrapText="1"/>
      <protection hidden="1"/>
    </xf>
    <xf numFmtId="0" fontId="43" fillId="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40" fillId="0" borderId="1" xfId="0" applyFont="1" applyFill="1" applyBorder="1" applyAlignment="1" applyProtection="1">
      <alignment horizontal="center" vertical="center" wrapText="1"/>
      <protection hidden="1"/>
    </xf>
    <xf numFmtId="0" fontId="40" fillId="0" borderId="19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Alignment="1" applyProtection="1">
      <alignment horizontal="center" vertical="center" shrinkToFit="1"/>
      <protection hidden="1"/>
    </xf>
    <xf numFmtId="0" fontId="26" fillId="0" borderId="34" xfId="0" applyFont="1" applyFill="1" applyBorder="1" applyAlignment="1" applyProtection="1">
      <alignment horizontal="center" vertical="center" wrapText="1" shrinkToFit="1"/>
      <protection hidden="1"/>
    </xf>
    <xf numFmtId="0" fontId="26" fillId="0" borderId="36" xfId="0" applyFont="1" applyFill="1" applyBorder="1" applyAlignment="1" applyProtection="1">
      <alignment horizontal="center" vertical="center" wrapText="1" shrinkToFit="1"/>
      <protection hidden="1"/>
    </xf>
    <xf numFmtId="0" fontId="3" fillId="0" borderId="35" xfId="0" applyFont="1" applyFill="1" applyBorder="1" applyAlignment="1" applyProtection="1">
      <alignment horizontal="center" vertical="center" shrinkToFit="1"/>
      <protection hidden="1"/>
    </xf>
    <xf numFmtId="0" fontId="3" fillId="0" borderId="38" xfId="0" applyFont="1" applyFill="1" applyBorder="1" applyAlignment="1" applyProtection="1">
      <alignment horizontal="center" vertical="center" shrinkToFit="1"/>
      <protection hidden="1"/>
    </xf>
    <xf numFmtId="0" fontId="6" fillId="0" borderId="39" xfId="0" applyFont="1" applyFill="1" applyBorder="1" applyAlignment="1" applyProtection="1">
      <alignment horizontal="center" vertical="center" wrapText="1"/>
      <protection hidden="1"/>
    </xf>
    <xf numFmtId="0" fontId="6" fillId="0" borderId="37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41" fillId="0" borderId="50" xfId="0" applyFont="1" applyFill="1" applyBorder="1" applyAlignment="1" applyProtection="1">
      <alignment horizontal="left" vertical="center"/>
      <protection hidden="1"/>
    </xf>
    <xf numFmtId="0" fontId="6" fillId="0" borderId="5" xfId="0" applyFont="1" applyFill="1" applyBorder="1" applyAlignment="1" applyProtection="1">
      <alignment horizontal="center" vertical="center" wrapText="1"/>
      <protection hidden="1"/>
    </xf>
    <xf numFmtId="0" fontId="6" fillId="0" borderId="14" xfId="0" applyFont="1" applyFill="1" applyBorder="1" applyAlignment="1" applyProtection="1">
      <alignment horizontal="center" vertical="center" wrapText="1"/>
      <protection hidden="1"/>
    </xf>
    <xf numFmtId="0" fontId="6" fillId="0" borderId="13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/>
      <protection hidden="1"/>
    </xf>
    <xf numFmtId="0" fontId="6" fillId="0" borderId="16" xfId="0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0" fontId="6" fillId="0" borderId="9" xfId="0" applyFont="1" applyFill="1" applyBorder="1" applyAlignment="1" applyProtection="1">
      <alignment horizontal="center" vertical="center"/>
      <protection hidden="1"/>
    </xf>
    <xf numFmtId="0" fontId="6" fillId="0" borderId="21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textRotation="90"/>
      <protection hidden="1"/>
    </xf>
    <xf numFmtId="0" fontId="6" fillId="0" borderId="14" xfId="0" applyFont="1" applyFill="1" applyBorder="1" applyAlignment="1" applyProtection="1">
      <alignment horizontal="center" textRotation="90"/>
      <protection hidden="1"/>
    </xf>
    <xf numFmtId="0" fontId="6" fillId="0" borderId="13" xfId="0" applyFont="1" applyFill="1" applyBorder="1" applyAlignment="1" applyProtection="1">
      <alignment horizontal="center" textRotation="90"/>
      <protection hidden="1"/>
    </xf>
    <xf numFmtId="0" fontId="41" fillId="0" borderId="15" xfId="0" applyFont="1" applyFill="1" applyBorder="1" applyAlignment="1" applyProtection="1">
      <alignment horizontal="left" vertical="center"/>
      <protection hidden="1"/>
    </xf>
    <xf numFmtId="0" fontId="41" fillId="0" borderId="53" xfId="0" applyFont="1" applyFill="1" applyBorder="1" applyAlignment="1" applyProtection="1">
      <alignment horizontal="left" vertical="center"/>
      <protection hidden="1"/>
    </xf>
    <xf numFmtId="0" fontId="41" fillId="0" borderId="46" xfId="0" applyFont="1" applyFill="1" applyBorder="1" applyAlignment="1" applyProtection="1">
      <alignment horizontal="left" vertical="center"/>
      <protection hidden="1"/>
    </xf>
    <xf numFmtId="0" fontId="42" fillId="0" borderId="17" xfId="0" applyFont="1" applyFill="1" applyBorder="1" applyAlignment="1" applyProtection="1">
      <alignment horizontal="left" vertical="center"/>
      <protection hidden="1"/>
    </xf>
    <xf numFmtId="0" fontId="42" fillId="0" borderId="18" xfId="0" applyFont="1" applyFill="1" applyBorder="1" applyAlignment="1" applyProtection="1">
      <alignment horizontal="left" vertical="center"/>
      <protection hidden="1"/>
    </xf>
    <xf numFmtId="0" fontId="40" fillId="0" borderId="7" xfId="0" applyFont="1" applyFill="1" applyBorder="1" applyAlignment="1" applyProtection="1">
      <alignment horizontal="center" vertical="center"/>
      <protection hidden="1"/>
    </xf>
    <xf numFmtId="0" fontId="40" fillId="0" borderId="16" xfId="0" applyFont="1" applyFill="1" applyBorder="1" applyAlignment="1" applyProtection="1">
      <alignment horizontal="center" vertical="center"/>
      <protection hidden="1"/>
    </xf>
    <xf numFmtId="0" fontId="40" fillId="0" borderId="8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40" fillId="0" borderId="9" xfId="0" applyFont="1" applyFill="1" applyBorder="1" applyAlignment="1" applyProtection="1">
      <alignment horizontal="center" vertical="center"/>
      <protection hidden="1"/>
    </xf>
    <xf numFmtId="0" fontId="40" fillId="0" borderId="21" xfId="0" applyFont="1" applyFill="1" applyBorder="1" applyAlignment="1" applyProtection="1">
      <alignment horizontal="center" vertical="center"/>
      <protection hidden="1"/>
    </xf>
    <xf numFmtId="0" fontId="40" fillId="0" borderId="17" xfId="0" applyFont="1" applyFill="1" applyBorder="1" applyAlignment="1" applyProtection="1">
      <alignment horizontal="center" vertical="center"/>
      <protection hidden="1"/>
    </xf>
    <xf numFmtId="0" fontId="40" fillId="0" borderId="18" xfId="0" applyFont="1" applyFill="1" applyBorder="1" applyAlignment="1" applyProtection="1">
      <alignment horizontal="center" vertical="center"/>
      <protection hidden="1"/>
    </xf>
    <xf numFmtId="0" fontId="26" fillId="0" borderId="5" xfId="0" applyFont="1" applyFill="1" applyBorder="1" applyAlignment="1" applyProtection="1">
      <alignment horizontal="center" vertical="center" textRotation="90" wrapText="1"/>
      <protection hidden="1"/>
    </xf>
    <xf numFmtId="0" fontId="26" fillId="0" borderId="14" xfId="0" applyFont="1" applyFill="1" applyBorder="1" applyAlignment="1" applyProtection="1">
      <alignment horizontal="center" vertical="center" textRotation="90" wrapText="1"/>
      <protection hidden="1"/>
    </xf>
    <xf numFmtId="0" fontId="26" fillId="0" borderId="13" xfId="0" applyFont="1" applyFill="1" applyBorder="1" applyAlignment="1" applyProtection="1">
      <alignment horizontal="center" vertical="center" textRotation="90" wrapText="1"/>
      <protection hidden="1"/>
    </xf>
    <xf numFmtId="0" fontId="40" fillId="0" borderId="1" xfId="0" applyFont="1" applyFill="1" applyBorder="1" applyAlignment="1" applyProtection="1">
      <alignment horizontal="center" vertical="center" textRotation="90"/>
      <protection hidden="1"/>
    </xf>
    <xf numFmtId="0" fontId="40" fillId="0" borderId="19" xfId="0" applyFont="1" applyFill="1" applyBorder="1" applyAlignment="1" applyProtection="1">
      <alignment horizontal="center" vertical="center"/>
      <protection hidden="1"/>
    </xf>
    <xf numFmtId="0" fontId="23" fillId="0" borderId="17" xfId="0" applyFont="1" applyFill="1" applyBorder="1" applyAlignment="1" applyProtection="1">
      <alignment horizontal="center" vertical="center"/>
      <protection hidden="1"/>
    </xf>
    <xf numFmtId="0" fontId="23" fillId="0" borderId="19" xfId="0" applyFont="1" applyFill="1" applyBorder="1" applyAlignment="1" applyProtection="1">
      <alignment horizontal="center" vertical="center"/>
      <protection hidden="1"/>
    </xf>
    <xf numFmtId="0" fontId="41" fillId="0" borderId="17" xfId="0" applyFont="1" applyFill="1" applyBorder="1" applyAlignment="1" applyProtection="1">
      <alignment horizontal="left" vertical="center"/>
      <protection hidden="1"/>
    </xf>
    <xf numFmtId="0" fontId="41" fillId="0" borderId="18" xfId="0" applyFont="1" applyFill="1" applyBorder="1" applyAlignment="1" applyProtection="1">
      <alignment horizontal="left" vertical="center"/>
      <protection hidden="1"/>
    </xf>
    <xf numFmtId="0" fontId="6" fillId="0" borderId="17" xfId="0" applyFont="1" applyFill="1" applyBorder="1" applyAlignment="1" applyProtection="1">
      <alignment horizontal="center" vertical="center"/>
      <protection hidden="1"/>
    </xf>
    <xf numFmtId="0" fontId="6" fillId="0" borderId="18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 textRotation="90" wrapText="1"/>
      <protection hidden="1"/>
    </xf>
    <xf numFmtId="0" fontId="6" fillId="0" borderId="14" xfId="0" applyFont="1" applyFill="1" applyBorder="1" applyAlignment="1" applyProtection="1">
      <alignment horizontal="center" vertical="center" textRotation="90" wrapText="1"/>
      <protection hidden="1"/>
    </xf>
    <xf numFmtId="0" fontId="6" fillId="0" borderId="1" xfId="0" applyFont="1" applyFill="1" applyBorder="1" applyAlignment="1" applyProtection="1">
      <alignment horizontal="center" vertical="center" textRotation="90" wrapText="1"/>
      <protection hidden="1"/>
    </xf>
    <xf numFmtId="0" fontId="6" fillId="0" borderId="0" xfId="0" applyFont="1" applyFill="1" applyBorder="1" applyAlignment="1" applyProtection="1">
      <alignment horizontal="center" vertical="center" textRotation="90"/>
      <protection hidden="1"/>
    </xf>
    <xf numFmtId="0" fontId="6" fillId="0" borderId="19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 textRotation="90"/>
      <protection hidden="1"/>
    </xf>
    <xf numFmtId="0" fontId="6" fillId="0" borderId="14" xfId="0" applyFont="1" applyFill="1" applyBorder="1" applyAlignment="1" applyProtection="1">
      <alignment horizontal="center" vertical="center" textRotation="90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/>
    </xf>
    <xf numFmtId="0" fontId="1" fillId="0" borderId="52" xfId="0" applyFont="1" applyFill="1" applyBorder="1" applyAlignment="1" applyProtection="1">
      <alignment horizontal="left" vertical="center"/>
    </xf>
    <xf numFmtId="0" fontId="1" fillId="0" borderId="56" xfId="0" applyFont="1" applyFill="1" applyBorder="1" applyAlignment="1" applyProtection="1">
      <alignment horizontal="left" vertical="center"/>
    </xf>
    <xf numFmtId="0" fontId="13" fillId="7" borderId="8" xfId="0" applyFont="1" applyFill="1" applyBorder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3" fillId="11" borderId="17" xfId="0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</cellXfs>
  <cellStyles count="4">
    <cellStyle name="Normal 2" xfId="1"/>
    <cellStyle name="Normal 4" xfId="2"/>
    <cellStyle name="ปกติ" xfId="0" builtinId="0"/>
    <cellStyle name="ปกติ 2" xfId="3"/>
  </cellStyles>
  <dxfs count="4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CC"/>
      <color rgb="FF003300"/>
      <color rgb="FF336600"/>
      <color rgb="FFFFFFB7"/>
      <color rgb="FF99FFCC"/>
      <color rgb="FF16EA8A"/>
      <color rgb="FF00FF99"/>
      <color rgb="FFFECFBA"/>
      <color rgb="FFFEC5AC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25836521739130436"/>
          <c:y val="2.12992545260915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solidFill>
                <a:sysClr val="windowText" lastClr="000000">
                  <a:lumMod val="65000"/>
                  <a:lumOff val="35000"/>
                  <a:alpha val="75000"/>
                </a:sys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Pสรุปผล1!$E$11:$N$11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Pสรุปผล1!$E$13:$N$13</c:f>
              <c:numCache>
                <c:formatCode>0.00</c:formatCode>
                <c:ptCount val="10"/>
                <c:pt idx="0">
                  <c:v>5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98209856"/>
        <c:axId val="293045728"/>
        <c:axId val="0"/>
      </c:bar3DChart>
      <c:catAx>
        <c:axId val="29820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93045728"/>
        <c:crosses val="autoZero"/>
        <c:auto val="1"/>
        <c:lblAlgn val="ctr"/>
        <c:lblOffset val="100"/>
        <c:noMultiLvlLbl val="0"/>
      </c:catAx>
      <c:valAx>
        <c:axId val="293045728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crossAx val="2982098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tx1">
          <a:alpha val="96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855" l="0.70000000000000062" r="0.70000000000000062" t="0.750000000000008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4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สรุปผลการเรียนจำแนกตามระดับคุณลักษณะอันพึงประสงค์</a:t>
            </a:r>
          </a:p>
        </c:rich>
      </c:tx>
      <c:layout>
        <c:manualLayout>
          <c:xMode val="edge"/>
          <c:yMode val="edge"/>
          <c:x val="0.15398030489155606"/>
          <c:y val="2.64080102138915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Pแผนภูมิ1!$E$4:$I$4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Pแผนภูมิ1!$F$10:$I$10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Pแผนภูมิ1!$F$12:$I$12</c:f>
              <c:numCache>
                <c:formatCode>0.00</c:formatCode>
                <c:ptCount val="4"/>
                <c:pt idx="0">
                  <c:v>2.5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50040"/>
        <c:axId val="293044944"/>
        <c:axId val="0"/>
      </c:bar3DChart>
      <c:catAx>
        <c:axId val="293050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4944"/>
        <c:crosses val="autoZero"/>
        <c:auto val="1"/>
        <c:lblAlgn val="ctr"/>
        <c:lblOffset val="100"/>
        <c:noMultiLvlLbl val="0"/>
      </c:catAx>
      <c:valAx>
        <c:axId val="293044944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5004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สรุปผลการเรียนจำแนกตามการอ่าน</a:t>
            </a:r>
            <a:r>
              <a:rPr lang="th-TH" sz="1600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คิดวิเคราะห์ และเขียน</a:t>
            </a: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</c:rich>
      </c:tx>
      <c:layout>
        <c:manualLayout>
          <c:xMode val="edge"/>
          <c:yMode val="edge"/>
          <c:x val="0.11786281793782548"/>
          <c:y val="2.6407998303277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Pแผนภูมิ2!$E$4:$I$4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Pแผนภูมิ2!$F$10:$I$10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Pแผนภูมิ2!$F$12:$I$12</c:f>
              <c:numCache>
                <c:formatCode>0.00</c:formatCode>
                <c:ptCount val="4"/>
                <c:pt idx="0">
                  <c:v>2.5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6904"/>
        <c:axId val="293046120"/>
        <c:axId val="0"/>
      </c:bar3DChart>
      <c:catAx>
        <c:axId val="293046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6120"/>
        <c:crosses val="autoZero"/>
        <c:auto val="1"/>
        <c:lblAlgn val="ctr"/>
        <c:lblOffset val="100"/>
        <c:noMultiLvlLbl val="0"/>
      </c:catAx>
      <c:valAx>
        <c:axId val="293046120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69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5;&#3629;&#3608;&#3636;&#3610;&#3634;&#3618;&#3619;&#3634;&#3618;&#3623;&#3636;&#3594;&#3634;!A1"/><Relationship Id="rId13" Type="http://schemas.openxmlformats.org/officeDocument/2006/relationships/hyperlink" Target="#P&#3648;&#3623;&#3621;&#3634;&#3648;&#3619;&#3637;&#3618;&#3609;!A1"/><Relationship Id="rId18" Type="http://schemas.openxmlformats.org/officeDocument/2006/relationships/hyperlink" Target="#&#3611;&#3585;&#3611;&#3614;5!A1"/><Relationship Id="rId3" Type="http://schemas.openxmlformats.org/officeDocument/2006/relationships/image" Target="../media/image5.gif"/><Relationship Id="rId21" Type="http://schemas.openxmlformats.org/officeDocument/2006/relationships/image" Target="../media/image8.gif"/><Relationship Id="rId7" Type="http://schemas.openxmlformats.org/officeDocument/2006/relationships/hyperlink" Target="#&#3586;&#3657;&#3629;&#3617;&#3641;&#3621;&#3609;&#3619;.2!A1"/><Relationship Id="rId12" Type="http://schemas.openxmlformats.org/officeDocument/2006/relationships/image" Target="../media/image7.png"/><Relationship Id="rId17" Type="http://schemas.openxmlformats.org/officeDocument/2006/relationships/hyperlink" Target="#P&#3611;&#3619;&#3632;&#3648;&#3617;&#3636;&#3609;&#3605;&#3633;&#3623;&#3594;&#3637;&#3657;&#3623;&#3633;&#3604;!A1"/><Relationship Id="rId25" Type="http://schemas.openxmlformats.org/officeDocument/2006/relationships/image" Target="../media/image11.png"/><Relationship Id="rId2" Type="http://schemas.openxmlformats.org/officeDocument/2006/relationships/image" Target="../media/image4.gif"/><Relationship Id="rId16" Type="http://schemas.openxmlformats.org/officeDocument/2006/relationships/hyperlink" Target="#P&#3588;&#3640;&#3603;&#3621;&#3633;&#3585;&#3625;&#3603;&#3632;!A1"/><Relationship Id="rId20" Type="http://schemas.openxmlformats.org/officeDocument/2006/relationships/hyperlink" Target="#'&#3611;&#3619;&#3632;&#3648;&#3617;&#3636;&#3609;&#3605;&#3633;&#3623;&#3594;&#3637;&#3657;&#3623;&#3633;&#3604;  '!A1"/><Relationship Id="rId1" Type="http://schemas.openxmlformats.org/officeDocument/2006/relationships/image" Target="../media/image3.png"/><Relationship Id="rId6" Type="http://schemas.openxmlformats.org/officeDocument/2006/relationships/hyperlink" Target="#&#3586;&#3657;&#3629;&#3617;&#3641;&#3621;&#3609;&#3619;.1!A1"/><Relationship Id="rId11" Type="http://schemas.openxmlformats.org/officeDocument/2006/relationships/hyperlink" Target="#&#3588;&#3632;&#3649;&#3609;&#3609;1!A1"/><Relationship Id="rId24" Type="http://schemas.openxmlformats.org/officeDocument/2006/relationships/image" Target="../media/image10.png"/><Relationship Id="rId5" Type="http://schemas.openxmlformats.org/officeDocument/2006/relationships/hyperlink" Target="#&#3586;&#3657;&#3629;&#3617;&#3641;&#3621;&#3614;&#3639;&#3657;&#3609;&#3600;&#3634;&#3609;!A1"/><Relationship Id="rId15" Type="http://schemas.openxmlformats.org/officeDocument/2006/relationships/hyperlink" Target="#P&#3585;&#3634;&#3619;&#3629;&#3656;&#3634;&#3609;!A1"/><Relationship Id="rId23" Type="http://schemas.openxmlformats.org/officeDocument/2006/relationships/hyperlink" Target="#&#3648;&#3585;&#3603;&#3601;&#3660;&#3585;&#3634;&#3619;&#3611;&#3619;&#3632;&#3648;&#3617;&#3636;&#3609;!A1"/><Relationship Id="rId10" Type="http://schemas.openxmlformats.org/officeDocument/2006/relationships/hyperlink" Target="#&#3585;&#3634;&#3619;&#3629;&#3656;&#3634;&#3609;!A1"/><Relationship Id="rId19" Type="http://schemas.openxmlformats.org/officeDocument/2006/relationships/hyperlink" Target="#&#3588;&#3640;&#3603;&#3621;&#3633;&#3585;&#3625;&#3603;&#3632;!A1"/><Relationship Id="rId4" Type="http://schemas.openxmlformats.org/officeDocument/2006/relationships/image" Target="../media/image6.png"/><Relationship Id="rId9" Type="http://schemas.openxmlformats.org/officeDocument/2006/relationships/hyperlink" Target="#&#3614;&#3588;!A1"/><Relationship Id="rId14" Type="http://schemas.openxmlformats.org/officeDocument/2006/relationships/hyperlink" Target="#P&#3626;&#3619;&#3640;&#3611;&#3612;&#3621;!A1"/><Relationship Id="rId22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!A1"/><Relationship Id="rId10" Type="http://schemas.openxmlformats.org/officeDocument/2006/relationships/hyperlink" Target="#&#3614;&#3618;!A1"/><Relationship Id="rId4" Type="http://schemas.openxmlformats.org/officeDocument/2006/relationships/image" Target="../media/image17.png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8;&#3623;&#3621;&#3634;&#3648;&#3619;&#3637;&#3618;&#3609;1!A1"/><Relationship Id="rId2" Type="http://schemas.openxmlformats.org/officeDocument/2006/relationships/image" Target="../media/image18.png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8;&#3623;&#3621;&#3634;&#3648;&#3619;&#3637;&#3618;&#3609;2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8;&#3623;&#3621;&#3634;&#3648;&#3619;&#3637;&#3618;&#3609;3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12;&#3621;1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13.png"/><Relationship Id="rId1" Type="http://schemas.openxmlformats.org/officeDocument/2006/relationships/chart" Target="../charts/chart1.xml"/><Relationship Id="rId6" Type="http://schemas.openxmlformats.org/officeDocument/2006/relationships/image" Target="../media/image16.gif"/><Relationship Id="rId5" Type="http://schemas.openxmlformats.org/officeDocument/2006/relationships/hyperlink" Target="#P&#3649;&#3612;&#3609;&#3616;&#3641;&#3617;&#3636;1!A1"/><Relationship Id="rId4" Type="http://schemas.openxmlformats.org/officeDocument/2006/relationships/image" Target="../media/image12.gi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gif"/><Relationship Id="rId2" Type="http://schemas.openxmlformats.org/officeDocument/2006/relationships/hyperlink" Target="#Menu!A1"/><Relationship Id="rId1" Type="http://schemas.openxmlformats.org/officeDocument/2006/relationships/chart" Target="../charts/chart2.xml"/><Relationship Id="rId6" Type="http://schemas.openxmlformats.org/officeDocument/2006/relationships/image" Target="../media/image16.gif"/><Relationship Id="rId5" Type="http://schemas.openxmlformats.org/officeDocument/2006/relationships/hyperlink" Target="#P&#3649;&#3612;&#3609;&#3616;&#3641;&#3617;&#3636;2!A1"/><Relationship Id="rId4" Type="http://schemas.openxmlformats.org/officeDocument/2006/relationships/image" Target="../media/image1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gif"/><Relationship Id="rId2" Type="http://schemas.openxmlformats.org/officeDocument/2006/relationships/hyperlink" Target="#Menu!A1"/><Relationship Id="rId1" Type="http://schemas.openxmlformats.org/officeDocument/2006/relationships/chart" Target="../charts/chart3.xml"/><Relationship Id="rId4" Type="http://schemas.openxmlformats.org/officeDocument/2006/relationships/image" Target="../media/image1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gif"/><Relationship Id="rId2" Type="http://schemas.openxmlformats.org/officeDocument/2006/relationships/hyperlink" Target="#Menu!A1"/><Relationship Id="rId1" Type="http://schemas.openxmlformats.org/officeDocument/2006/relationships/image" Target="../media/image3.png"/><Relationship Id="rId5" Type="http://schemas.openxmlformats.org/officeDocument/2006/relationships/image" Target="../media/image14.jp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gif"/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3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3617;&#3634;&#3605;&#3619;&#3600;&#3634;&#3609;!A1"/><Relationship Id="rId2" Type="http://schemas.openxmlformats.org/officeDocument/2006/relationships/image" Target="../media/image12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gi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419100</xdr:colOff>
      <xdr:row>28</xdr:row>
      <xdr:rowOff>133350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63500" cy="520065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23</xdr:row>
      <xdr:rowOff>171450</xdr:rowOff>
    </xdr:from>
    <xdr:to>
      <xdr:col>10</xdr:col>
      <xdr:colOff>266700</xdr:colOff>
      <xdr:row>28</xdr:row>
      <xdr:rowOff>40639</xdr:rowOff>
    </xdr:to>
    <xdr:pic>
      <xdr:nvPicPr>
        <xdr:cNvPr id="3" name="รูปภาพ 2">
          <a:hlinkClick xmlns:r="http://schemas.openxmlformats.org/officeDocument/2006/relationships" r:id="rId2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6" y="4333875"/>
          <a:ext cx="1381124" cy="774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41" name="รูปภาพ 40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42" name="กลุ่ม 41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3" name="รูปภาพ 4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4" name="กล่องข้อความ 43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45" name="กลุ่ม 44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46" name="รูปภาพ 4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7" name="กล่องข้อความ 46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48" name="กลุ่ม 47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49" name="รูปภาพ 4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0" name="กล่องข้อความ 49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51" name="กลุ่ม 50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52" name="รูปภาพ 5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3" name="กล่องข้อความ 52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54" name="กลุ่ม 53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55" name="รูปภาพ 5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6" name="กล่องข้อความ 55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57" name="กลุ่ม 56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58" name="รูปภาพ 5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9" name="กล่องข้อความ 58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60" name="กลุ่ม 59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61" name="รูปภาพ 6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2" name="กล่องข้อความ 61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63" name="กลุ่ม 62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64" name="รูปภาพ 6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5" name="กล่องข้อความ 64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66" name="กลุ่ม 65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67" name="รูปภาพ 6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8" name="กล่องข้อความ 67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69" name="กลุ่ม 68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70" name="รูปภาพ 6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1" name="กล่องข้อความ 70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72" name="กลุ่ม 71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73" name="รูปภาพ 7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4" name="กล่องข้อความ 73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75" name="กลุ่ม 74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76" name="รูปภาพ 7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7" name="กล่องข้อความ 76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39" name="รูปภาพ 38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40" name="กลุ่ม 39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1" name="รูปภาพ 4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2" name="กล่องข้อความ 41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43" name="กลุ่ม 42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44" name="รูปภาพ 4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5" name="กล่องข้อความ 44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46" name="กลุ่ม 45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47" name="รูปภาพ 4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8" name="กล่องข้อความ 47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49" name="กลุ่ม 48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50" name="รูปภาพ 4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1" name="กล่องข้อความ 50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52" name="กลุ่ม 51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53" name="รูปภาพ 5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4" name="กล่องข้อความ 53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55" name="กลุ่ม 54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56" name="รูปภาพ 5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7" name="กล่องข้อความ 56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58" name="กลุ่ม 57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59" name="รูปภาพ 5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0" name="กล่องข้อความ 59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61" name="กลุ่ม 60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62" name="รูปภาพ 6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3" name="กล่องข้อความ 62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64" name="กลุ่ม 63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65" name="รูปภาพ 6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6" name="กล่องข้อความ 65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67" name="กลุ่ม 66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68" name="รูปภาพ 6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9" name="กล่องข้อความ 68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70" name="กลุ่ม 69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71" name="รูปภาพ 7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2" name="กล่องข้อความ 71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73" name="กลุ่ม 72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74" name="รูปภาพ 7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5" name="กล่องข้อความ 74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304799</xdr:colOff>
      <xdr:row>2</xdr:row>
      <xdr:rowOff>266700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2830174" cy="1028700"/>
        </a:xfrm>
        <a:prstGeom prst="rect">
          <a:avLst/>
        </a:prstGeom>
      </xdr:spPr>
    </xdr:pic>
    <xdr:clientData/>
  </xdr:twoCellAnchor>
  <xdr:twoCellAnchor>
    <xdr:from>
      <xdr:col>2</xdr:col>
      <xdr:colOff>19044</xdr:colOff>
      <xdr:row>3</xdr:row>
      <xdr:rowOff>133349</xdr:rowOff>
    </xdr:from>
    <xdr:to>
      <xdr:col>3</xdr:col>
      <xdr:colOff>646494</xdr:colOff>
      <xdr:row>3</xdr:row>
      <xdr:rowOff>664792</xdr:rowOff>
    </xdr:to>
    <xdr:grpSp>
      <xdr:nvGrpSpPr>
        <xdr:cNvPr id="6" name="กลุ่ม 5"/>
        <xdr:cNvGrpSpPr/>
      </xdr:nvGrpSpPr>
      <xdr:grpSpPr>
        <a:xfrm>
          <a:off x="828669" y="1238249"/>
          <a:ext cx="1980000" cy="531443"/>
          <a:chOff x="866769" y="1333499"/>
          <a:chExt cx="1980000" cy="531443"/>
        </a:xfrm>
      </xdr:grpSpPr>
      <xdr:pic>
        <xdr:nvPicPr>
          <xdr:cNvPr id="10" name="รูปภาพ 9"/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6769" y="1341495"/>
            <a:ext cx="1980000" cy="523447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5" name="กล่องข้อความ 64"/>
          <xdr:cNvSpPr txBox="1"/>
        </xdr:nvSpPr>
        <xdr:spPr>
          <a:xfrm>
            <a:off x="971550" y="1333499"/>
            <a:ext cx="1714499" cy="50932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กรอกข้อมูล</a:t>
            </a:r>
          </a:p>
        </xdr:txBody>
      </xdr:sp>
    </xdr:grpSp>
    <xdr:clientData/>
  </xdr:twoCellAnchor>
  <xdr:twoCellAnchor>
    <xdr:from>
      <xdr:col>8</xdr:col>
      <xdr:colOff>1058630</xdr:colOff>
      <xdr:row>3</xdr:row>
      <xdr:rowOff>95250</xdr:rowOff>
    </xdr:from>
    <xdr:to>
      <xdr:col>11</xdr:col>
      <xdr:colOff>314480</xdr:colOff>
      <xdr:row>3</xdr:row>
      <xdr:rowOff>671250</xdr:rowOff>
    </xdr:to>
    <xdr:grpSp>
      <xdr:nvGrpSpPr>
        <xdr:cNvPr id="45" name="กลุ่ม 44"/>
        <xdr:cNvGrpSpPr/>
      </xdr:nvGrpSpPr>
      <xdr:grpSpPr>
        <a:xfrm>
          <a:off x="8983430" y="1200150"/>
          <a:ext cx="1980000" cy="576000"/>
          <a:chOff x="8878655" y="1028700"/>
          <a:chExt cx="2124000" cy="600075"/>
        </a:xfrm>
      </xdr:grpSpPr>
      <xdr:pic>
        <xdr:nvPicPr>
          <xdr:cNvPr id="9" name="รูปภาพ 8"/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78655" y="1057274"/>
            <a:ext cx="2124000" cy="545325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7" name="กล่องข้อความ 66"/>
          <xdr:cNvSpPr txBox="1"/>
        </xdr:nvSpPr>
        <xdr:spPr>
          <a:xfrm>
            <a:off x="8966488" y="1028700"/>
            <a:ext cx="1952625" cy="600075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39700" prst="cross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พิมพ์รายงาน</a:t>
            </a:r>
            <a:r>
              <a:rPr lang="th-TH" sz="24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ปพ.5</a:t>
            </a:r>
            <a:endPara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</xdr:col>
      <xdr:colOff>1028700</xdr:colOff>
      <xdr:row>3</xdr:row>
      <xdr:rowOff>134779</xdr:rowOff>
    </xdr:from>
    <xdr:to>
      <xdr:col>6</xdr:col>
      <xdr:colOff>267600</xdr:colOff>
      <xdr:row>3</xdr:row>
      <xdr:rowOff>661725</xdr:rowOff>
    </xdr:to>
    <xdr:grpSp>
      <xdr:nvGrpSpPr>
        <xdr:cNvPr id="11" name="กลุ่ม 10"/>
        <xdr:cNvGrpSpPr/>
      </xdr:nvGrpSpPr>
      <xdr:grpSpPr>
        <a:xfrm>
          <a:off x="4343400" y="1239679"/>
          <a:ext cx="1944000" cy="526946"/>
          <a:chOff x="4381500" y="1334929"/>
          <a:chExt cx="1944000" cy="526946"/>
        </a:xfrm>
      </xdr:grpSpPr>
      <xdr:pic>
        <xdr:nvPicPr>
          <xdr:cNvPr id="50" name="รูปภาพ 4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81500" y="1334929"/>
            <a:ext cx="1944000" cy="522446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6" name="กล่องข้อความ 65"/>
          <xdr:cNvSpPr txBox="1"/>
        </xdr:nvSpPr>
        <xdr:spPr>
          <a:xfrm>
            <a:off x="4561023" y="1343025"/>
            <a:ext cx="1611178" cy="518850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บันทึกข้อมูล</a:t>
            </a:r>
          </a:p>
        </xdr:txBody>
      </xdr:sp>
    </xdr:grpSp>
    <xdr:clientData/>
  </xdr:twoCellAnchor>
  <xdr:twoCellAnchor>
    <xdr:from>
      <xdr:col>1</xdr:col>
      <xdr:colOff>533394</xdr:colOff>
      <xdr:row>4</xdr:row>
      <xdr:rowOff>91434</xdr:rowOff>
    </xdr:from>
    <xdr:to>
      <xdr:col>3</xdr:col>
      <xdr:colOff>617919</xdr:colOff>
      <xdr:row>5</xdr:row>
      <xdr:rowOff>201165</xdr:rowOff>
    </xdr:to>
    <xdr:grpSp>
      <xdr:nvGrpSpPr>
        <xdr:cNvPr id="12" name="กลุ่ม 11">
          <a:hlinkClick xmlns:r="http://schemas.openxmlformats.org/officeDocument/2006/relationships" r:id="rId5" tooltip="ข้อมูลพื้นฐาน"/>
        </xdr:cNvPr>
        <xdr:cNvGrpSpPr/>
      </xdr:nvGrpSpPr>
      <xdr:grpSpPr>
        <a:xfrm>
          <a:off x="800094" y="1958334"/>
          <a:ext cx="1980000" cy="490731"/>
          <a:chOff x="838194" y="2186934"/>
          <a:chExt cx="1980000" cy="490731"/>
        </a:xfrm>
      </xdr:grpSpPr>
      <xdr:pic>
        <xdr:nvPicPr>
          <xdr:cNvPr id="110" name="รูปภาพ 109"/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8194" y="2186934"/>
            <a:ext cx="1980000" cy="490731"/>
          </a:xfrm>
          <a:prstGeom prst="rect">
            <a:avLst/>
          </a:prstGeom>
        </xdr:spPr>
      </xdr:pic>
      <xdr:sp macro="" textlink="">
        <xdr:nvSpPr>
          <xdr:cNvPr id="102" name="กล่องข้อความ 101"/>
          <xdr:cNvSpPr txBox="1"/>
        </xdr:nvSpPr>
        <xdr:spPr>
          <a:xfrm>
            <a:off x="1041131" y="2190750"/>
            <a:ext cx="1553867" cy="4542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ข้อมูลพื้นฐาน</a:t>
            </a:r>
          </a:p>
        </xdr:txBody>
      </xdr:sp>
    </xdr:grpSp>
    <xdr:clientData/>
  </xdr:twoCellAnchor>
  <xdr:twoCellAnchor>
    <xdr:from>
      <xdr:col>1</xdr:col>
      <xdr:colOff>523869</xdr:colOff>
      <xdr:row>5</xdr:row>
      <xdr:rowOff>295275</xdr:rowOff>
    </xdr:from>
    <xdr:to>
      <xdr:col>3</xdr:col>
      <xdr:colOff>608394</xdr:colOff>
      <xdr:row>7</xdr:row>
      <xdr:rowOff>29715</xdr:rowOff>
    </xdr:to>
    <xdr:grpSp>
      <xdr:nvGrpSpPr>
        <xdr:cNvPr id="13" name="กลุ่ม 12">
          <a:hlinkClick xmlns:r="http://schemas.openxmlformats.org/officeDocument/2006/relationships" r:id="rId6" tooltip="ข้อมูลนักเรียน"/>
        </xdr:cNvPr>
        <xdr:cNvGrpSpPr/>
      </xdr:nvGrpSpPr>
      <xdr:grpSpPr>
        <a:xfrm>
          <a:off x="790569" y="2543175"/>
          <a:ext cx="1980000" cy="496440"/>
          <a:chOff x="828669" y="2828925"/>
          <a:chExt cx="1980000" cy="496440"/>
        </a:xfrm>
      </xdr:grpSpPr>
      <xdr:pic>
        <xdr:nvPicPr>
          <xdr:cNvPr id="113" name="รูปภาพ 112"/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669" y="2834634"/>
            <a:ext cx="1980000" cy="490731"/>
          </a:xfrm>
          <a:prstGeom prst="rect">
            <a:avLst/>
          </a:prstGeom>
        </xdr:spPr>
      </xdr:pic>
      <xdr:sp macro="" textlink="">
        <xdr:nvSpPr>
          <xdr:cNvPr id="105" name="กล่องข้อความ 104"/>
          <xdr:cNvSpPr txBox="1"/>
        </xdr:nvSpPr>
        <xdr:spPr>
          <a:xfrm>
            <a:off x="942975" y="2828925"/>
            <a:ext cx="1724025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ข้อมูลนักเรียน</a:t>
            </a:r>
          </a:p>
        </xdr:txBody>
      </xdr:sp>
    </xdr:grpSp>
    <xdr:clientData/>
  </xdr:twoCellAnchor>
  <xdr:twoCellAnchor>
    <xdr:from>
      <xdr:col>1</xdr:col>
      <xdr:colOff>533393</xdr:colOff>
      <xdr:row>7</xdr:row>
      <xdr:rowOff>120010</xdr:rowOff>
    </xdr:from>
    <xdr:to>
      <xdr:col>3</xdr:col>
      <xdr:colOff>617918</xdr:colOff>
      <xdr:row>8</xdr:row>
      <xdr:rowOff>229741</xdr:rowOff>
    </xdr:to>
    <xdr:grpSp>
      <xdr:nvGrpSpPr>
        <xdr:cNvPr id="14" name="กลุ่ม 13">
          <a:hlinkClick xmlns:r="http://schemas.openxmlformats.org/officeDocument/2006/relationships" r:id="rId7" tooltip="ข้อมูลนักเรียน"/>
        </xdr:cNvPr>
        <xdr:cNvGrpSpPr/>
      </xdr:nvGrpSpPr>
      <xdr:grpSpPr>
        <a:xfrm>
          <a:off x="800093" y="3129910"/>
          <a:ext cx="1980000" cy="490731"/>
          <a:chOff x="838193" y="3491860"/>
          <a:chExt cx="1980000" cy="490731"/>
        </a:xfrm>
      </xdr:grpSpPr>
      <xdr:pic>
        <xdr:nvPicPr>
          <xdr:cNvPr id="116" name="รูปภาพ 115"/>
          <xdr:cNvPicPr>
            <a:picLocks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8193" y="3491860"/>
            <a:ext cx="1980000" cy="490731"/>
          </a:xfrm>
          <a:prstGeom prst="rect">
            <a:avLst/>
          </a:prstGeom>
        </xdr:spPr>
      </xdr:pic>
      <xdr:sp macro="" textlink="">
        <xdr:nvSpPr>
          <xdr:cNvPr id="108" name="กล่องข้อความ 107"/>
          <xdr:cNvSpPr txBox="1"/>
        </xdr:nvSpPr>
        <xdr:spPr>
          <a:xfrm>
            <a:off x="952500" y="3495675"/>
            <a:ext cx="172402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ตรวจสอบข้อมูลนักเรียน</a:t>
            </a:r>
          </a:p>
        </xdr:txBody>
      </xdr:sp>
    </xdr:grpSp>
    <xdr:clientData/>
  </xdr:twoCellAnchor>
  <xdr:twoCellAnchor>
    <xdr:from>
      <xdr:col>3</xdr:col>
      <xdr:colOff>1123950</xdr:colOff>
      <xdr:row>4</xdr:row>
      <xdr:rowOff>104775</xdr:rowOff>
    </xdr:from>
    <xdr:to>
      <xdr:col>5</xdr:col>
      <xdr:colOff>562875</xdr:colOff>
      <xdr:row>5</xdr:row>
      <xdr:rowOff>193204</xdr:rowOff>
    </xdr:to>
    <xdr:grpSp>
      <xdr:nvGrpSpPr>
        <xdr:cNvPr id="15" name="กลุ่ม 14">
          <a:hlinkClick xmlns:r="http://schemas.openxmlformats.org/officeDocument/2006/relationships" r:id="rId8" tooltip="คำอธิบายรายวิชา"/>
        </xdr:cNvPr>
        <xdr:cNvGrpSpPr/>
      </xdr:nvGrpSpPr>
      <xdr:grpSpPr>
        <a:xfrm>
          <a:off x="3286125" y="1971675"/>
          <a:ext cx="1944000" cy="469429"/>
          <a:chOff x="3324225" y="2200275"/>
          <a:chExt cx="1944000" cy="469429"/>
        </a:xfrm>
      </xdr:grpSpPr>
      <xdr:pic>
        <xdr:nvPicPr>
          <xdr:cNvPr id="3" name="รูปภาพ 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24225" y="2201704"/>
            <a:ext cx="1944000" cy="468000"/>
          </a:xfrm>
          <a:prstGeom prst="rect">
            <a:avLst/>
          </a:prstGeom>
        </xdr:spPr>
      </xdr:pic>
      <xdr:sp macro="" textlink="">
        <xdr:nvSpPr>
          <xdr:cNvPr id="111" name="กล่องข้อความ 110"/>
          <xdr:cNvSpPr txBox="1"/>
        </xdr:nvSpPr>
        <xdr:spPr>
          <a:xfrm>
            <a:off x="3438525" y="2200275"/>
            <a:ext cx="1695450" cy="4447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คำอธิบายรายวิชา</a:t>
            </a:r>
          </a:p>
        </xdr:txBody>
      </xdr:sp>
    </xdr:grpSp>
    <xdr:clientData/>
  </xdr:twoCellAnchor>
  <xdr:twoCellAnchor>
    <xdr:from>
      <xdr:col>3</xdr:col>
      <xdr:colOff>1133475</xdr:colOff>
      <xdr:row>5</xdr:row>
      <xdr:rowOff>295275</xdr:rowOff>
    </xdr:from>
    <xdr:to>
      <xdr:col>5</xdr:col>
      <xdr:colOff>572400</xdr:colOff>
      <xdr:row>7</xdr:row>
      <xdr:rowOff>12229</xdr:rowOff>
    </xdr:to>
    <xdr:grpSp>
      <xdr:nvGrpSpPr>
        <xdr:cNvPr id="16" name="กลุ่ม 15">
          <a:hlinkClick xmlns:r="http://schemas.openxmlformats.org/officeDocument/2006/relationships" r:id="rId9" tooltip="เวลาเรียน"/>
        </xdr:cNvPr>
        <xdr:cNvGrpSpPr/>
      </xdr:nvGrpSpPr>
      <xdr:grpSpPr>
        <a:xfrm>
          <a:off x="3295650" y="2543175"/>
          <a:ext cx="1944000" cy="478954"/>
          <a:chOff x="3333750" y="2828925"/>
          <a:chExt cx="1944000" cy="478954"/>
        </a:xfrm>
      </xdr:grpSpPr>
      <xdr:pic>
        <xdr:nvPicPr>
          <xdr:cNvPr id="62" name="รูปภาพ 6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50" y="2839879"/>
            <a:ext cx="1944000" cy="468000"/>
          </a:xfrm>
          <a:prstGeom prst="rect">
            <a:avLst/>
          </a:prstGeom>
        </xdr:spPr>
      </xdr:pic>
      <xdr:sp macro="" textlink="">
        <xdr:nvSpPr>
          <xdr:cNvPr id="114" name="กล่องข้อความ 113"/>
          <xdr:cNvSpPr txBox="1"/>
        </xdr:nvSpPr>
        <xdr:spPr>
          <a:xfrm>
            <a:off x="3429000" y="2828925"/>
            <a:ext cx="1762125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บันทึกเวลาเรียน</a:t>
            </a:r>
          </a:p>
        </xdr:txBody>
      </xdr:sp>
    </xdr:grpSp>
    <xdr:clientData/>
  </xdr:twoCellAnchor>
  <xdr:twoCellAnchor>
    <xdr:from>
      <xdr:col>3</xdr:col>
      <xdr:colOff>1133475</xdr:colOff>
      <xdr:row>7</xdr:row>
      <xdr:rowOff>123824</xdr:rowOff>
    </xdr:from>
    <xdr:to>
      <xdr:col>5</xdr:col>
      <xdr:colOff>572400</xdr:colOff>
      <xdr:row>8</xdr:row>
      <xdr:rowOff>228599</xdr:rowOff>
    </xdr:to>
    <xdr:grpSp>
      <xdr:nvGrpSpPr>
        <xdr:cNvPr id="17" name="กลุ่ม 16">
          <a:hlinkClick xmlns:r="http://schemas.openxmlformats.org/officeDocument/2006/relationships" r:id="rId10" tooltip="การอ่าน"/>
        </xdr:cNvPr>
        <xdr:cNvGrpSpPr/>
      </xdr:nvGrpSpPr>
      <xdr:grpSpPr>
        <a:xfrm>
          <a:off x="3295650" y="3133724"/>
          <a:ext cx="1944000" cy="485775"/>
          <a:chOff x="3333750" y="3495674"/>
          <a:chExt cx="1944000" cy="485775"/>
        </a:xfrm>
      </xdr:grpSpPr>
      <xdr:pic>
        <xdr:nvPicPr>
          <xdr:cNvPr id="63" name="รูปภาพ 6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333750" y="3497104"/>
            <a:ext cx="1944000" cy="468000"/>
          </a:xfrm>
          <a:prstGeom prst="rect">
            <a:avLst/>
          </a:prstGeom>
        </xdr:spPr>
      </xdr:pic>
      <xdr:sp macro="" textlink="">
        <xdr:nvSpPr>
          <xdr:cNvPr id="117" name="กล่องข้อความ 116"/>
          <xdr:cNvSpPr txBox="1"/>
        </xdr:nvSpPr>
        <xdr:spPr>
          <a:xfrm>
            <a:off x="3419475" y="3495674"/>
            <a:ext cx="180975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36000" bIns="36000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บันทึกผลการอ่าน</a:t>
            </a:r>
            <a:r>
              <a:rPr lang="th-TH" sz="14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/>
            <a:r>
              <a:rPr lang="th-TH" sz="14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คิดวิเคราะห์ และเขียน</a:t>
            </a:r>
            <a:endParaRPr lang="th-TH" sz="1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5</xdr:col>
      <xdr:colOff>781050</xdr:colOff>
      <xdr:row>4</xdr:row>
      <xdr:rowOff>95249</xdr:rowOff>
    </xdr:from>
    <xdr:to>
      <xdr:col>6</xdr:col>
      <xdr:colOff>1372500</xdr:colOff>
      <xdr:row>5</xdr:row>
      <xdr:rowOff>193204</xdr:rowOff>
    </xdr:to>
    <xdr:grpSp>
      <xdr:nvGrpSpPr>
        <xdr:cNvPr id="18" name="กลุ่ม 17">
          <a:hlinkClick xmlns:r="http://schemas.openxmlformats.org/officeDocument/2006/relationships" r:id="rId11" tooltip="บันทึกคะแนน"/>
        </xdr:cNvPr>
        <xdr:cNvGrpSpPr/>
      </xdr:nvGrpSpPr>
      <xdr:grpSpPr>
        <a:xfrm>
          <a:off x="5448300" y="1962149"/>
          <a:ext cx="1944000" cy="478955"/>
          <a:chOff x="5486400" y="2190749"/>
          <a:chExt cx="1944000" cy="478955"/>
        </a:xfrm>
      </xdr:grpSpPr>
      <xdr:pic>
        <xdr:nvPicPr>
          <xdr:cNvPr id="64" name="รูปภาพ 6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86400" y="2201704"/>
            <a:ext cx="1944000" cy="468000"/>
          </a:xfrm>
          <a:prstGeom prst="rect">
            <a:avLst/>
          </a:prstGeom>
        </xdr:spPr>
      </xdr:pic>
      <xdr:sp macro="" textlink="">
        <xdr:nvSpPr>
          <xdr:cNvPr id="120" name="กล่องข้อความ 119"/>
          <xdr:cNvSpPr txBox="1"/>
        </xdr:nvSpPr>
        <xdr:spPr>
          <a:xfrm>
            <a:off x="5600700" y="2190749"/>
            <a:ext cx="160972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</a:t>
            </a:r>
          </a:p>
        </xdr:txBody>
      </xdr:sp>
    </xdr:grpSp>
    <xdr:clientData/>
  </xdr:twoCellAnchor>
  <xdr:twoCellAnchor>
    <xdr:from>
      <xdr:col>8</xdr:col>
      <xdr:colOff>9525</xdr:colOff>
      <xdr:row>4</xdr:row>
      <xdr:rowOff>85723</xdr:rowOff>
    </xdr:from>
    <xdr:to>
      <xdr:col>9</xdr:col>
      <xdr:colOff>600975</xdr:colOff>
      <xdr:row>5</xdr:row>
      <xdr:rowOff>178050</xdr:rowOff>
    </xdr:to>
    <xdr:grpSp>
      <xdr:nvGrpSpPr>
        <xdr:cNvPr id="21" name="กลุ่ม 20">
          <a:hlinkClick xmlns:r="http://schemas.openxmlformats.org/officeDocument/2006/relationships" r:id="rId7" tooltip="ข้อมูลนักเรียน"/>
        </xdr:cNvPr>
        <xdr:cNvGrpSpPr/>
      </xdr:nvGrpSpPr>
      <xdr:grpSpPr>
        <a:xfrm>
          <a:off x="7934325" y="1952623"/>
          <a:ext cx="1944000" cy="473327"/>
          <a:chOff x="7972425" y="2181223"/>
          <a:chExt cx="1944000" cy="473327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72425" y="2181223"/>
            <a:ext cx="1944000" cy="468000"/>
          </a:xfrm>
          <a:prstGeom prst="rect">
            <a:avLst/>
          </a:prstGeom>
        </xdr:spPr>
      </xdr:pic>
      <xdr:sp macro="" textlink="">
        <xdr:nvSpPr>
          <xdr:cNvPr id="129" name="กล่องข้อความ 128"/>
          <xdr:cNvSpPr txBox="1"/>
        </xdr:nvSpPr>
        <xdr:spPr>
          <a:xfrm>
            <a:off x="8067675" y="2209800"/>
            <a:ext cx="1733550" cy="444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พิมพ์ข้อมูลนักเรียน</a:t>
            </a:r>
          </a:p>
        </xdr:txBody>
      </xdr:sp>
    </xdr:grpSp>
    <xdr:clientData/>
  </xdr:twoCellAnchor>
  <xdr:twoCellAnchor>
    <xdr:from>
      <xdr:col>8</xdr:col>
      <xdr:colOff>0</xdr:colOff>
      <xdr:row>7</xdr:row>
      <xdr:rowOff>114298</xdr:rowOff>
    </xdr:from>
    <xdr:to>
      <xdr:col>9</xdr:col>
      <xdr:colOff>591450</xdr:colOff>
      <xdr:row>8</xdr:row>
      <xdr:rowOff>201298</xdr:rowOff>
    </xdr:to>
    <xdr:grpSp>
      <xdr:nvGrpSpPr>
        <xdr:cNvPr id="22" name="กลุ่ม 21">
          <a:hlinkClick xmlns:r="http://schemas.openxmlformats.org/officeDocument/2006/relationships" r:id="rId13" tooltip="เวลาเรียน"/>
        </xdr:cNvPr>
        <xdr:cNvGrpSpPr/>
      </xdr:nvGrpSpPr>
      <xdr:grpSpPr>
        <a:xfrm>
          <a:off x="7924800" y="3124198"/>
          <a:ext cx="1944000" cy="468000"/>
          <a:chOff x="7962900" y="2828923"/>
          <a:chExt cx="1944000" cy="468000"/>
        </a:xfrm>
      </xdr:grpSpPr>
      <xdr:pic>
        <xdr:nvPicPr>
          <xdr:cNvPr id="71" name="รูปภาพ 70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62900" y="2828923"/>
            <a:ext cx="1944000" cy="468000"/>
          </a:xfrm>
          <a:prstGeom prst="rect">
            <a:avLst/>
          </a:prstGeom>
        </xdr:spPr>
      </xdr:pic>
      <xdr:sp macro="" textlink="">
        <xdr:nvSpPr>
          <xdr:cNvPr id="132" name="กล่องข้อความ 131"/>
          <xdr:cNvSpPr txBox="1"/>
        </xdr:nvSpPr>
        <xdr:spPr>
          <a:xfrm>
            <a:off x="8086725" y="2847975"/>
            <a:ext cx="1685926" cy="425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พิมพ์เวลาเรียน</a:t>
            </a:r>
          </a:p>
        </xdr:txBody>
      </xdr:sp>
    </xdr:grpSp>
    <xdr:clientData/>
  </xdr:twoCellAnchor>
  <xdr:twoCellAnchor>
    <xdr:from>
      <xdr:col>8</xdr:col>
      <xdr:colOff>0</xdr:colOff>
      <xdr:row>5</xdr:row>
      <xdr:rowOff>295273</xdr:rowOff>
    </xdr:from>
    <xdr:to>
      <xdr:col>9</xdr:col>
      <xdr:colOff>591450</xdr:colOff>
      <xdr:row>7</xdr:row>
      <xdr:rowOff>1273</xdr:rowOff>
    </xdr:to>
    <xdr:grpSp>
      <xdr:nvGrpSpPr>
        <xdr:cNvPr id="23" name="กลุ่ม 22">
          <a:hlinkClick xmlns:r="http://schemas.openxmlformats.org/officeDocument/2006/relationships" r:id="rId8" tooltip="Pคำอธิบายรายวิชา"/>
        </xdr:cNvPr>
        <xdr:cNvGrpSpPr/>
      </xdr:nvGrpSpPr>
      <xdr:grpSpPr>
        <a:xfrm>
          <a:off x="7924800" y="2543173"/>
          <a:ext cx="1944000" cy="468000"/>
          <a:chOff x="7943850" y="3486148"/>
          <a:chExt cx="1944000" cy="468000"/>
        </a:xfrm>
      </xdr:grpSpPr>
      <xdr:pic>
        <xdr:nvPicPr>
          <xdr:cNvPr id="72" name="รูปภาพ 71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3850" y="3486148"/>
            <a:ext cx="1944000" cy="468000"/>
          </a:xfrm>
          <a:prstGeom prst="rect">
            <a:avLst/>
          </a:prstGeom>
        </xdr:spPr>
      </xdr:pic>
      <xdr:sp macro="" textlink="">
        <xdr:nvSpPr>
          <xdr:cNvPr id="135" name="กล่องข้อความ 134"/>
          <xdr:cNvSpPr txBox="1"/>
        </xdr:nvSpPr>
        <xdr:spPr>
          <a:xfrm>
            <a:off x="8023854" y="3486149"/>
            <a:ext cx="1767846" cy="435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คำอธิบายรายวิชา</a:t>
            </a:r>
          </a:p>
        </xdr:txBody>
      </xdr:sp>
    </xdr:grpSp>
    <xdr:clientData/>
  </xdr:twoCellAnchor>
  <xdr:twoCellAnchor>
    <xdr:from>
      <xdr:col>10</xdr:col>
      <xdr:colOff>104775</xdr:colOff>
      <xdr:row>8</xdr:row>
      <xdr:rowOff>304798</xdr:rowOff>
    </xdr:from>
    <xdr:to>
      <xdr:col>11</xdr:col>
      <xdr:colOff>1362975</xdr:colOff>
      <xdr:row>10</xdr:row>
      <xdr:rowOff>10798</xdr:rowOff>
    </xdr:to>
    <xdr:grpSp>
      <xdr:nvGrpSpPr>
        <xdr:cNvPr id="28" name="กลุ่ม 27">
          <a:hlinkClick xmlns:r="http://schemas.openxmlformats.org/officeDocument/2006/relationships" r:id="rId14" tooltip="Pผลการเรียน"/>
        </xdr:cNvPr>
        <xdr:cNvGrpSpPr/>
      </xdr:nvGrpSpPr>
      <xdr:grpSpPr>
        <a:xfrm>
          <a:off x="10067925" y="3695698"/>
          <a:ext cx="1944000" cy="468000"/>
          <a:chOff x="10115550" y="4076698"/>
          <a:chExt cx="1944000" cy="468000"/>
        </a:xfrm>
      </xdr:grpSpPr>
      <xdr:pic>
        <xdr:nvPicPr>
          <xdr:cNvPr id="77" name="รูปภาพ 76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15550" y="4076698"/>
            <a:ext cx="1944000" cy="468000"/>
          </a:xfrm>
          <a:prstGeom prst="rect">
            <a:avLst/>
          </a:prstGeom>
        </xdr:spPr>
      </xdr:pic>
      <xdr:sp macro="" textlink="">
        <xdr:nvSpPr>
          <xdr:cNvPr id="138" name="กล่องข้อความ 137"/>
          <xdr:cNvSpPr txBox="1"/>
        </xdr:nvSpPr>
        <xdr:spPr>
          <a:xfrm>
            <a:off x="10233654" y="4105274"/>
            <a:ext cx="1663071" cy="397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แบบสรุปผลการเรียน</a:t>
            </a:r>
          </a:p>
        </xdr:txBody>
      </xdr:sp>
    </xdr:grpSp>
    <xdr:clientData/>
  </xdr:twoCellAnchor>
  <xdr:twoCellAnchor>
    <xdr:from>
      <xdr:col>10</xdr:col>
      <xdr:colOff>104771</xdr:colOff>
      <xdr:row>4</xdr:row>
      <xdr:rowOff>38100</xdr:rowOff>
    </xdr:from>
    <xdr:to>
      <xdr:col>11</xdr:col>
      <xdr:colOff>1409698</xdr:colOff>
      <xdr:row>5</xdr:row>
      <xdr:rowOff>163198</xdr:rowOff>
    </xdr:to>
    <xdr:grpSp>
      <xdr:nvGrpSpPr>
        <xdr:cNvPr id="25" name="กลุ่ม 24">
          <a:hlinkClick xmlns:r="http://schemas.openxmlformats.org/officeDocument/2006/relationships" r:id="rId15" tooltip="Pการอ่าน"/>
        </xdr:cNvPr>
        <xdr:cNvGrpSpPr/>
      </xdr:nvGrpSpPr>
      <xdr:grpSpPr>
        <a:xfrm>
          <a:off x="10067921" y="1905000"/>
          <a:ext cx="1990727" cy="506098"/>
          <a:chOff x="10106021" y="2133600"/>
          <a:chExt cx="1990727" cy="506098"/>
        </a:xfrm>
      </xdr:grpSpPr>
      <xdr:pic>
        <xdr:nvPicPr>
          <xdr:cNvPr id="73" name="รูปภาพ 72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34600" y="2171698"/>
            <a:ext cx="1944000" cy="468000"/>
          </a:xfrm>
          <a:prstGeom prst="rect">
            <a:avLst/>
          </a:prstGeom>
        </xdr:spPr>
      </xdr:pic>
      <xdr:sp macro="" textlink="">
        <xdr:nvSpPr>
          <xdr:cNvPr id="141" name="กล่องข้อความ 140"/>
          <xdr:cNvSpPr txBox="1"/>
        </xdr:nvSpPr>
        <xdr:spPr>
          <a:xfrm>
            <a:off x="10106021" y="2133600"/>
            <a:ext cx="1990727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rIns="36000" rtlCol="0" anchor="ctr"/>
          <a:lstStyle/>
          <a:p>
            <a:pPr algn="ctr"/>
            <a:r>
              <a:rPr lang="th-TH" sz="13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แบบสรุปการอ่าน</a:t>
            </a:r>
            <a:r>
              <a:rPr lang="th-TH" sz="13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คิดวิเคราะห์</a:t>
            </a:r>
          </a:p>
          <a:p>
            <a:pPr algn="ctr"/>
            <a:r>
              <a:rPr lang="th-TH" sz="13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และขียน</a:t>
            </a:r>
            <a:endParaRPr lang="th-TH" sz="13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114301</xdr:colOff>
      <xdr:row>5</xdr:row>
      <xdr:rowOff>285748</xdr:rowOff>
    </xdr:from>
    <xdr:to>
      <xdr:col>11</xdr:col>
      <xdr:colOff>1419226</xdr:colOff>
      <xdr:row>6</xdr:row>
      <xdr:rowOff>372748</xdr:rowOff>
    </xdr:to>
    <xdr:grpSp>
      <xdr:nvGrpSpPr>
        <xdr:cNvPr id="26" name="กลุ่ม 25">
          <a:hlinkClick xmlns:r="http://schemas.openxmlformats.org/officeDocument/2006/relationships" r:id="rId16" tooltip="Pคุณลักษณะ"/>
        </xdr:cNvPr>
        <xdr:cNvGrpSpPr/>
      </xdr:nvGrpSpPr>
      <xdr:grpSpPr>
        <a:xfrm>
          <a:off x="10077451" y="2533648"/>
          <a:ext cx="1990725" cy="468000"/>
          <a:chOff x="10115551" y="2819398"/>
          <a:chExt cx="1990725" cy="468000"/>
        </a:xfrm>
      </xdr:grpSpPr>
      <xdr:pic>
        <xdr:nvPicPr>
          <xdr:cNvPr id="74" name="รูปภาพ 73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5075" y="2819398"/>
            <a:ext cx="1944000" cy="468000"/>
          </a:xfrm>
          <a:prstGeom prst="rect">
            <a:avLst/>
          </a:prstGeom>
        </xdr:spPr>
      </xdr:pic>
      <xdr:sp macro="" textlink="">
        <xdr:nvSpPr>
          <xdr:cNvPr id="144" name="กล่องข้อความ 143"/>
          <xdr:cNvSpPr txBox="1"/>
        </xdr:nvSpPr>
        <xdr:spPr>
          <a:xfrm>
            <a:off x="10115551" y="2876550"/>
            <a:ext cx="1990725" cy="3714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54000" rIns="54000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แบบสรุปคุณลักษณะอันพึงประสงค์</a:t>
            </a:r>
          </a:p>
        </xdr:txBody>
      </xdr:sp>
    </xdr:grpSp>
    <xdr:clientData/>
  </xdr:twoCellAnchor>
  <xdr:twoCellAnchor>
    <xdr:from>
      <xdr:col>10</xdr:col>
      <xdr:colOff>104775</xdr:colOff>
      <xdr:row>7</xdr:row>
      <xdr:rowOff>104773</xdr:rowOff>
    </xdr:from>
    <xdr:to>
      <xdr:col>11</xdr:col>
      <xdr:colOff>1362975</xdr:colOff>
      <xdr:row>8</xdr:row>
      <xdr:rowOff>191773</xdr:rowOff>
    </xdr:to>
    <xdr:grpSp>
      <xdr:nvGrpSpPr>
        <xdr:cNvPr id="27" name="กลุ่ม 26">
          <a:hlinkClick xmlns:r="http://schemas.openxmlformats.org/officeDocument/2006/relationships" r:id="rId17" tooltip="Pตัวชี้วัด"/>
        </xdr:cNvPr>
        <xdr:cNvGrpSpPr/>
      </xdr:nvGrpSpPr>
      <xdr:grpSpPr>
        <a:xfrm>
          <a:off x="10067925" y="3114673"/>
          <a:ext cx="1944000" cy="468000"/>
          <a:chOff x="10106025" y="3476623"/>
          <a:chExt cx="1944000" cy="468000"/>
        </a:xfrm>
      </xdr:grpSpPr>
      <xdr:pic>
        <xdr:nvPicPr>
          <xdr:cNvPr id="75" name="รูปภาพ 74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06025" y="3476623"/>
            <a:ext cx="1944000" cy="468000"/>
          </a:xfrm>
          <a:prstGeom prst="rect">
            <a:avLst/>
          </a:prstGeom>
        </xdr:spPr>
      </xdr:pic>
      <xdr:sp macro="" textlink="">
        <xdr:nvSpPr>
          <xdr:cNvPr id="147" name="กล่องข้อความ 146"/>
          <xdr:cNvSpPr txBox="1"/>
        </xdr:nvSpPr>
        <xdr:spPr>
          <a:xfrm>
            <a:off x="10201275" y="3495674"/>
            <a:ext cx="1733550" cy="435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แบบสรุปตัวชี้วัด</a:t>
            </a:r>
          </a:p>
        </xdr:txBody>
      </xdr:sp>
    </xdr:grpSp>
    <xdr:clientData/>
  </xdr:twoCellAnchor>
  <xdr:twoCellAnchor>
    <xdr:from>
      <xdr:col>5</xdr:col>
      <xdr:colOff>809625</xdr:colOff>
      <xdr:row>8</xdr:row>
      <xdr:rowOff>352423</xdr:rowOff>
    </xdr:from>
    <xdr:to>
      <xdr:col>6</xdr:col>
      <xdr:colOff>1401075</xdr:colOff>
      <xdr:row>10</xdr:row>
      <xdr:rowOff>58423</xdr:rowOff>
    </xdr:to>
    <xdr:grpSp>
      <xdr:nvGrpSpPr>
        <xdr:cNvPr id="24" name="กลุ่ม 23">
          <a:hlinkClick xmlns:r="http://schemas.openxmlformats.org/officeDocument/2006/relationships" r:id="rId18" tooltip="ปก"/>
        </xdr:cNvPr>
        <xdr:cNvGrpSpPr/>
      </xdr:nvGrpSpPr>
      <xdr:grpSpPr>
        <a:xfrm>
          <a:off x="5476875" y="3743323"/>
          <a:ext cx="1944000" cy="468000"/>
          <a:chOff x="7953375" y="4086223"/>
          <a:chExt cx="1944000" cy="468000"/>
        </a:xfrm>
      </xdr:grpSpPr>
      <xdr:pic>
        <xdr:nvPicPr>
          <xdr:cNvPr id="76" name="รูปภาพ 75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53375" y="4086223"/>
            <a:ext cx="1944000" cy="468000"/>
          </a:xfrm>
          <a:prstGeom prst="rect">
            <a:avLst/>
          </a:prstGeom>
        </xdr:spPr>
      </xdr:pic>
      <xdr:sp macro="" textlink="">
        <xdr:nvSpPr>
          <xdr:cNvPr id="150" name="กล่องข้อความ 149"/>
          <xdr:cNvSpPr txBox="1"/>
        </xdr:nvSpPr>
        <xdr:spPr>
          <a:xfrm>
            <a:off x="8143875" y="4095749"/>
            <a:ext cx="1571625" cy="454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ปก  ปพ.5</a:t>
            </a:r>
            <a:endPara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5</xdr:col>
      <xdr:colOff>762001</xdr:colOff>
      <xdr:row>7</xdr:row>
      <xdr:rowOff>76200</xdr:rowOff>
    </xdr:from>
    <xdr:to>
      <xdr:col>6</xdr:col>
      <xdr:colOff>1400176</xdr:colOff>
      <xdr:row>8</xdr:row>
      <xdr:rowOff>212254</xdr:rowOff>
    </xdr:to>
    <xdr:grpSp>
      <xdr:nvGrpSpPr>
        <xdr:cNvPr id="20" name="กลุ่ม 19">
          <a:hlinkClick xmlns:r="http://schemas.openxmlformats.org/officeDocument/2006/relationships" r:id="rId19" tooltip="คุณลักษณธ"/>
        </xdr:cNvPr>
        <xdr:cNvGrpSpPr/>
      </xdr:nvGrpSpPr>
      <xdr:grpSpPr>
        <a:xfrm>
          <a:off x="5429251" y="3086100"/>
          <a:ext cx="1990725" cy="517054"/>
          <a:chOff x="5467351" y="3448050"/>
          <a:chExt cx="1990725" cy="517054"/>
        </a:xfrm>
      </xdr:grpSpPr>
      <xdr:pic>
        <xdr:nvPicPr>
          <xdr:cNvPr id="70" name="รูปภาพ 6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95925" y="3497104"/>
            <a:ext cx="1944000" cy="468000"/>
          </a:xfrm>
          <a:prstGeom prst="rect">
            <a:avLst/>
          </a:prstGeom>
        </xdr:spPr>
      </xdr:pic>
      <xdr:sp macro="" textlink="">
        <xdr:nvSpPr>
          <xdr:cNvPr id="47" name="กล่องข้อความ 46"/>
          <xdr:cNvSpPr txBox="1"/>
        </xdr:nvSpPr>
        <xdr:spPr>
          <a:xfrm>
            <a:off x="5467351" y="3448050"/>
            <a:ext cx="1990725" cy="514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54000" tIns="36000" rIns="54000" bIns="36000" rtlCol="0" anchor="ctr"/>
          <a:lstStyle/>
          <a:p>
            <a:pPr algn="ctr"/>
            <a:r>
              <a:rPr lang="th-TH" sz="15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บันทึกผล</a:t>
            </a:r>
          </a:p>
          <a:p>
            <a:pPr algn="ctr"/>
            <a:r>
              <a:rPr lang="th-TH" sz="15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คุณลักษณะอันพึงประสงค์</a:t>
            </a:r>
          </a:p>
        </xdr:txBody>
      </xdr:sp>
    </xdr:grpSp>
    <xdr:clientData/>
  </xdr:twoCellAnchor>
  <xdr:twoCellAnchor>
    <xdr:from>
      <xdr:col>5</xdr:col>
      <xdr:colOff>790575</xdr:colOff>
      <xdr:row>5</xdr:row>
      <xdr:rowOff>304799</xdr:rowOff>
    </xdr:from>
    <xdr:to>
      <xdr:col>6</xdr:col>
      <xdr:colOff>1382025</xdr:colOff>
      <xdr:row>7</xdr:row>
      <xdr:rowOff>12229</xdr:rowOff>
    </xdr:to>
    <xdr:grpSp>
      <xdr:nvGrpSpPr>
        <xdr:cNvPr id="19" name="กลุ่ม 18">
          <a:hlinkClick xmlns:r="http://schemas.openxmlformats.org/officeDocument/2006/relationships" r:id="rId20" tooltip="ตัวชี้วัด"/>
        </xdr:cNvPr>
        <xdr:cNvGrpSpPr/>
      </xdr:nvGrpSpPr>
      <xdr:grpSpPr>
        <a:xfrm>
          <a:off x="5457825" y="2552699"/>
          <a:ext cx="1944000" cy="469430"/>
          <a:chOff x="5495925" y="2838449"/>
          <a:chExt cx="1944000" cy="469430"/>
        </a:xfrm>
      </xdr:grpSpPr>
      <xdr:pic>
        <xdr:nvPicPr>
          <xdr:cNvPr id="69" name="รูปภาพ 6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95925" y="2839879"/>
            <a:ext cx="1944000" cy="468000"/>
          </a:xfrm>
          <a:prstGeom prst="rect">
            <a:avLst/>
          </a:prstGeom>
        </xdr:spPr>
      </xdr:pic>
      <xdr:sp macro="" textlink="">
        <xdr:nvSpPr>
          <xdr:cNvPr id="49" name="กล่องข้อความ 48"/>
          <xdr:cNvSpPr txBox="1"/>
        </xdr:nvSpPr>
        <xdr:spPr>
          <a:xfrm>
            <a:off x="5534025" y="2838449"/>
            <a:ext cx="187642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บันทึกผลตามตัวชี้วัด/ผลการเรียนรู้</a:t>
            </a:r>
          </a:p>
        </xdr:txBody>
      </xdr:sp>
    </xdr:grpSp>
    <xdr:clientData/>
  </xdr:twoCellAnchor>
  <xdr:twoCellAnchor>
    <xdr:from>
      <xdr:col>8</xdr:col>
      <xdr:colOff>0</xdr:colOff>
      <xdr:row>8</xdr:row>
      <xdr:rowOff>333373</xdr:rowOff>
    </xdr:from>
    <xdr:to>
      <xdr:col>9</xdr:col>
      <xdr:colOff>591450</xdr:colOff>
      <xdr:row>10</xdr:row>
      <xdr:rowOff>39373</xdr:rowOff>
    </xdr:to>
    <xdr:grpSp>
      <xdr:nvGrpSpPr>
        <xdr:cNvPr id="78" name="กลุ่ม 77">
          <a:hlinkClick xmlns:r="http://schemas.openxmlformats.org/officeDocument/2006/relationships" r:id="rId11" tooltip="สรุปคะแนน"/>
        </xdr:cNvPr>
        <xdr:cNvGrpSpPr/>
      </xdr:nvGrpSpPr>
      <xdr:grpSpPr>
        <a:xfrm>
          <a:off x="7924800" y="3724273"/>
          <a:ext cx="1944000" cy="468000"/>
          <a:chOff x="7943850" y="3486148"/>
          <a:chExt cx="1944000" cy="468000"/>
        </a:xfrm>
      </xdr:grpSpPr>
      <xdr:pic>
        <xdr:nvPicPr>
          <xdr:cNvPr id="79" name="รูปภาพ 78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3850" y="3486148"/>
            <a:ext cx="1944000" cy="468000"/>
          </a:xfrm>
          <a:prstGeom prst="rect">
            <a:avLst/>
          </a:prstGeom>
        </xdr:spPr>
      </xdr:pic>
      <xdr:sp macro="" textlink="">
        <xdr:nvSpPr>
          <xdr:cNvPr id="80" name="กล่องข้อความ 79"/>
          <xdr:cNvSpPr txBox="1"/>
        </xdr:nvSpPr>
        <xdr:spPr>
          <a:xfrm>
            <a:off x="8023854" y="3486149"/>
            <a:ext cx="1767846" cy="435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ผลสัมฤทธิ์ทางการเรียน</a:t>
            </a:r>
          </a:p>
        </xdr:txBody>
      </xdr:sp>
    </xdr:grpSp>
    <xdr:clientData/>
  </xdr:twoCellAnchor>
  <xdr:twoCellAnchor>
    <xdr:from>
      <xdr:col>2</xdr:col>
      <xdr:colOff>952500</xdr:colOff>
      <xdr:row>0</xdr:row>
      <xdr:rowOff>157448</xdr:rowOff>
    </xdr:from>
    <xdr:to>
      <xdr:col>11</xdr:col>
      <xdr:colOff>933451</xdr:colOff>
      <xdr:row>2</xdr:row>
      <xdr:rowOff>136244</xdr:rowOff>
    </xdr:to>
    <xdr:grpSp>
      <xdr:nvGrpSpPr>
        <xdr:cNvPr id="32" name="กลุ่ม 31"/>
        <xdr:cNvGrpSpPr/>
      </xdr:nvGrpSpPr>
      <xdr:grpSpPr>
        <a:xfrm>
          <a:off x="1762125" y="157448"/>
          <a:ext cx="9820276" cy="740796"/>
          <a:chOff x="1762125" y="157448"/>
          <a:chExt cx="9820276" cy="740796"/>
        </a:xfrm>
      </xdr:grpSpPr>
      <xdr:pic>
        <xdr:nvPicPr>
          <xdr:cNvPr id="48" name="รูปภาพ 47"/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06025" y="157448"/>
            <a:ext cx="1476376" cy="740796"/>
          </a:xfrm>
          <a:prstGeom prst="rect">
            <a:avLst/>
          </a:prstGeom>
        </xdr:spPr>
      </xdr:pic>
      <xdr:pic>
        <xdr:nvPicPr>
          <xdr:cNvPr id="29" name="รูปภาพ 28"/>
          <xdr:cNvPicPr>
            <a:picLocks noChangeAspect="1"/>
          </xdr:cNvPicPr>
        </xdr:nvPicPr>
        <xdr:blipFill rotWithShape="1"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7765"/>
          <a:stretch/>
        </xdr:blipFill>
        <xdr:spPr>
          <a:xfrm>
            <a:off x="1762125" y="251677"/>
            <a:ext cx="8201025" cy="611288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1104900</xdr:colOff>
      <xdr:row>8</xdr:row>
      <xdr:rowOff>333373</xdr:rowOff>
    </xdr:from>
    <xdr:to>
      <xdr:col>5</xdr:col>
      <xdr:colOff>543825</xdr:colOff>
      <xdr:row>10</xdr:row>
      <xdr:rowOff>39373</xdr:rowOff>
    </xdr:to>
    <xdr:grpSp>
      <xdr:nvGrpSpPr>
        <xdr:cNvPr id="81" name="กลุ่ม 80">
          <a:hlinkClick xmlns:r="http://schemas.openxmlformats.org/officeDocument/2006/relationships" r:id="rId23" tooltip="เกณฑ์"/>
        </xdr:cNvPr>
        <xdr:cNvGrpSpPr/>
      </xdr:nvGrpSpPr>
      <xdr:grpSpPr>
        <a:xfrm>
          <a:off x="3267075" y="3724273"/>
          <a:ext cx="1944000" cy="468000"/>
          <a:chOff x="7953375" y="4086223"/>
          <a:chExt cx="1944000" cy="468000"/>
        </a:xfrm>
      </xdr:grpSpPr>
      <xdr:pic>
        <xdr:nvPicPr>
          <xdr:cNvPr id="82" name="รูปภาพ 81"/>
          <xdr:cNvPicPr preferRelativeResize="0"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53375" y="4086223"/>
            <a:ext cx="1944000" cy="468000"/>
          </a:xfrm>
          <a:prstGeom prst="rect">
            <a:avLst/>
          </a:prstGeom>
        </xdr:spPr>
      </xdr:pic>
      <xdr:sp macro="" textlink="">
        <xdr:nvSpPr>
          <xdr:cNvPr id="83" name="กล่องข้อความ 82"/>
          <xdr:cNvSpPr txBox="1"/>
        </xdr:nvSpPr>
        <xdr:spPr>
          <a:xfrm>
            <a:off x="8143875" y="4095749"/>
            <a:ext cx="1571625" cy="454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เกณฑ์การประเมิน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</xdr:col>
      <xdr:colOff>754520</xdr:colOff>
      <xdr:row>11</xdr:row>
      <xdr:rowOff>38100</xdr:rowOff>
    </xdr:from>
    <xdr:to>
      <xdr:col>9</xdr:col>
      <xdr:colOff>301167</xdr:colOff>
      <xdr:row>12</xdr:row>
      <xdr:rowOff>85618</xdr:rowOff>
    </xdr:to>
    <xdr:grpSp>
      <xdr:nvGrpSpPr>
        <xdr:cNvPr id="30" name="กลุ่ม 29"/>
        <xdr:cNvGrpSpPr/>
      </xdr:nvGrpSpPr>
      <xdr:grpSpPr>
        <a:xfrm>
          <a:off x="2916695" y="4333875"/>
          <a:ext cx="6661822" cy="552343"/>
          <a:chOff x="2916695" y="4333875"/>
          <a:chExt cx="6661822" cy="552343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16695" y="4362450"/>
            <a:ext cx="366009" cy="431684"/>
          </a:xfrm>
          <a:prstGeom prst="rect">
            <a:avLst/>
          </a:prstGeom>
        </xdr:spPr>
      </xdr:pic>
      <xdr:pic>
        <xdr:nvPicPr>
          <xdr:cNvPr id="68" name="รูปภาพ 67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9180205" y="4333875"/>
            <a:ext cx="398312" cy="469784"/>
          </a:xfrm>
          <a:prstGeom prst="rect">
            <a:avLst/>
          </a:prstGeom>
        </xdr:spPr>
      </xdr:pic>
      <xdr:pic>
        <xdr:nvPicPr>
          <xdr:cNvPr id="2" name="รูปภาพ 1"/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67100" y="4334720"/>
            <a:ext cx="5514975" cy="55149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644921</xdr:colOff>
      <xdr:row>2</xdr:row>
      <xdr:rowOff>109140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119063"/>
          <a:ext cx="644921" cy="644921"/>
        </a:xfrm>
        <a:prstGeom prst="rect">
          <a:avLst/>
        </a:prstGeom>
      </xdr:spPr>
    </xdr:pic>
    <xdr:clientData/>
  </xdr:twoCellAnchor>
  <xdr:twoCellAnchor>
    <xdr:from>
      <xdr:col>2</xdr:col>
      <xdr:colOff>793755</xdr:colOff>
      <xdr:row>1</xdr:row>
      <xdr:rowOff>69454</xdr:rowOff>
    </xdr:from>
    <xdr:to>
      <xdr:col>2</xdr:col>
      <xdr:colOff>1693755</xdr:colOff>
      <xdr:row>1</xdr:row>
      <xdr:rowOff>391624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1389068" y="188517"/>
          <a:ext cx="900000" cy="322170"/>
          <a:chOff x="1220395" y="188517"/>
          <a:chExt cx="900000" cy="32217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395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299766" y="18851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2</xdr:col>
      <xdr:colOff>1785939</xdr:colOff>
      <xdr:row>1</xdr:row>
      <xdr:rowOff>69454</xdr:rowOff>
    </xdr:from>
    <xdr:to>
      <xdr:col>5</xdr:col>
      <xdr:colOff>136018</xdr:colOff>
      <xdr:row>1</xdr:row>
      <xdr:rowOff>400448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2381252" y="188517"/>
          <a:ext cx="900000" cy="330994"/>
          <a:chOff x="2212579" y="188517"/>
          <a:chExt cx="900000" cy="330994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2579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2315369" y="2020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5</xdr:col>
      <xdr:colOff>218282</xdr:colOff>
      <xdr:row>1</xdr:row>
      <xdr:rowOff>66676</xdr:rowOff>
    </xdr:from>
    <xdr:to>
      <xdr:col>9</xdr:col>
      <xdr:colOff>86407</xdr:colOff>
      <xdr:row>1</xdr:row>
      <xdr:rowOff>391624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363516" y="185739"/>
          <a:ext cx="900000" cy="324948"/>
          <a:chOff x="3194843" y="185739"/>
          <a:chExt cx="900000" cy="324948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94843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3281362" y="185739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9</xdr:col>
      <xdr:colOff>168670</xdr:colOff>
      <xdr:row>1</xdr:row>
      <xdr:rowOff>69454</xdr:rowOff>
    </xdr:from>
    <xdr:to>
      <xdr:col>13</xdr:col>
      <xdr:colOff>36795</xdr:colOff>
      <xdr:row>1</xdr:row>
      <xdr:rowOff>391624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4345779" y="188517"/>
          <a:ext cx="900000" cy="322170"/>
          <a:chOff x="4177106" y="188517"/>
          <a:chExt cx="900000" cy="32217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7106" y="188517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4247356" y="18931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13</xdr:col>
      <xdr:colOff>128982</xdr:colOff>
      <xdr:row>1</xdr:row>
      <xdr:rowOff>79376</xdr:rowOff>
    </xdr:from>
    <xdr:to>
      <xdr:col>16</xdr:col>
      <xdr:colOff>255075</xdr:colOff>
      <xdr:row>1</xdr:row>
      <xdr:rowOff>401546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5337966" y="198439"/>
          <a:ext cx="900000" cy="322170"/>
          <a:chOff x="5169293" y="198439"/>
          <a:chExt cx="900000" cy="322170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69293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5253037" y="20280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17</xdr:col>
      <xdr:colOff>79368</xdr:colOff>
      <xdr:row>1</xdr:row>
      <xdr:rowOff>77392</xdr:rowOff>
    </xdr:from>
    <xdr:to>
      <xdr:col>20</xdr:col>
      <xdr:colOff>205461</xdr:colOff>
      <xdr:row>1</xdr:row>
      <xdr:rowOff>401546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6320227" y="196455"/>
          <a:ext cx="900000" cy="324154"/>
          <a:chOff x="6151554" y="196455"/>
          <a:chExt cx="900000" cy="324154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515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6219031" y="196455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21</xdr:col>
      <xdr:colOff>29769</xdr:colOff>
      <xdr:row>1</xdr:row>
      <xdr:rowOff>79376</xdr:rowOff>
    </xdr:from>
    <xdr:to>
      <xdr:col>24</xdr:col>
      <xdr:colOff>155862</xdr:colOff>
      <xdr:row>1</xdr:row>
      <xdr:rowOff>401546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7302503" y="198439"/>
          <a:ext cx="900000" cy="322170"/>
          <a:chOff x="7133830" y="198439"/>
          <a:chExt cx="900000" cy="32217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3383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7194945" y="200027"/>
            <a:ext cx="792163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24</xdr:col>
      <xdr:colOff>238119</xdr:colOff>
      <xdr:row>1</xdr:row>
      <xdr:rowOff>74614</xdr:rowOff>
    </xdr:from>
    <xdr:to>
      <xdr:col>28</xdr:col>
      <xdr:colOff>106244</xdr:colOff>
      <xdr:row>1</xdr:row>
      <xdr:rowOff>401546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8284760" y="193677"/>
          <a:ext cx="900000" cy="326932"/>
          <a:chOff x="8116087" y="193677"/>
          <a:chExt cx="900000" cy="326932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1608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190706" y="193677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28</xdr:col>
      <xdr:colOff>188514</xdr:colOff>
      <xdr:row>1</xdr:row>
      <xdr:rowOff>78185</xdr:rowOff>
    </xdr:from>
    <xdr:to>
      <xdr:col>32</xdr:col>
      <xdr:colOff>56639</xdr:colOff>
      <xdr:row>1</xdr:row>
      <xdr:rowOff>401546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9267030" y="197248"/>
          <a:ext cx="900000" cy="323361"/>
          <a:chOff x="9098357" y="197248"/>
          <a:chExt cx="900000" cy="323361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8357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9176544" y="197248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32</xdr:col>
      <xdr:colOff>138902</xdr:colOff>
      <xdr:row>1</xdr:row>
      <xdr:rowOff>79376</xdr:rowOff>
    </xdr:from>
    <xdr:to>
      <xdr:col>35</xdr:col>
      <xdr:colOff>264996</xdr:colOff>
      <xdr:row>1</xdr:row>
      <xdr:rowOff>401546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0249293" y="198439"/>
          <a:ext cx="900000" cy="322170"/>
          <a:chOff x="10080620" y="198439"/>
          <a:chExt cx="900000" cy="32217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080620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10162382" y="20082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35</xdr:col>
      <xdr:colOff>347267</xdr:colOff>
      <xdr:row>1</xdr:row>
      <xdr:rowOff>75407</xdr:rowOff>
    </xdr:from>
    <xdr:to>
      <xdr:col>37</xdr:col>
      <xdr:colOff>245158</xdr:colOff>
      <xdr:row>1</xdr:row>
      <xdr:rowOff>401546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1231564" y="194470"/>
          <a:ext cx="900000" cy="326139"/>
          <a:chOff x="11062891" y="194470"/>
          <a:chExt cx="900000" cy="326139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62891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1138297" y="194470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37</xdr:col>
      <xdr:colOff>327421</xdr:colOff>
      <xdr:row>1</xdr:row>
      <xdr:rowOff>78978</xdr:rowOff>
    </xdr:from>
    <xdr:to>
      <xdr:col>39</xdr:col>
      <xdr:colOff>374139</xdr:colOff>
      <xdr:row>1</xdr:row>
      <xdr:rowOff>401546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2213827" y="198041"/>
          <a:ext cx="900000" cy="322568"/>
          <a:chOff x="12045154" y="198041"/>
          <a:chExt cx="900000" cy="322568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45154" y="198439"/>
            <a:ext cx="900000" cy="32217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12124135" y="198041"/>
            <a:ext cx="74414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100" b="1">
                <a:latin typeface="TH Sarabun New" panose="020B0500040200020003" pitchFamily="34" charset="-34"/>
                <a:cs typeface="TH Sarabun New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142875</xdr:colOff>
      <xdr:row>0</xdr:row>
      <xdr:rowOff>247650</xdr:rowOff>
    </xdr:from>
    <xdr:to>
      <xdr:col>26</xdr:col>
      <xdr:colOff>333375</xdr:colOff>
      <xdr:row>4</xdr:row>
      <xdr:rowOff>123825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450" y="247650"/>
          <a:ext cx="895350" cy="895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28575</xdr:rowOff>
    </xdr:from>
    <xdr:to>
      <xdr:col>0</xdr:col>
      <xdr:colOff>1076325</xdr:colOff>
      <xdr:row>4</xdr:row>
      <xdr:rowOff>180975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47650"/>
          <a:ext cx="876300" cy="8763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19050</xdr:rowOff>
    </xdr:from>
    <xdr:to>
      <xdr:col>0</xdr:col>
      <xdr:colOff>1095375</xdr:colOff>
      <xdr:row>5</xdr:row>
      <xdr:rowOff>85725</xdr:rowOff>
    </xdr:to>
    <xdr:pic>
      <xdr:nvPicPr>
        <xdr:cNvPr id="4" name="รูปภาพ 3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257175</xdr:colOff>
      <xdr:row>1</xdr:row>
      <xdr:rowOff>0</xdr:rowOff>
    </xdr:from>
    <xdr:to>
      <xdr:col>40</xdr:col>
      <xdr:colOff>114300</xdr:colOff>
      <xdr:row>5</xdr:row>
      <xdr:rowOff>76200</xdr:rowOff>
    </xdr:to>
    <xdr:pic>
      <xdr:nvPicPr>
        <xdr:cNvPr id="4" name="รูปภาพ 3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85750"/>
          <a:ext cx="895350" cy="895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247650</xdr:colOff>
      <xdr:row>1</xdr:row>
      <xdr:rowOff>0</xdr:rowOff>
    </xdr:from>
    <xdr:to>
      <xdr:col>22</xdr:col>
      <xdr:colOff>457200</xdr:colOff>
      <xdr:row>5</xdr:row>
      <xdr:rowOff>95250</xdr:rowOff>
    </xdr:to>
    <xdr:pic>
      <xdr:nvPicPr>
        <xdr:cNvPr id="4" name="รูปภาพ 3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5750"/>
          <a:ext cx="895350" cy="895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0</xdr:rowOff>
    </xdr:from>
    <xdr:to>
      <xdr:col>3</xdr:col>
      <xdr:colOff>161926</xdr:colOff>
      <xdr:row>1</xdr:row>
      <xdr:rowOff>285750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6" y="0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124729</xdr:rowOff>
    </xdr:from>
    <xdr:to>
      <xdr:col>10</xdr:col>
      <xdr:colOff>128377</xdr:colOff>
      <xdr:row>1</xdr:row>
      <xdr:rowOff>203229</xdr:rowOff>
    </xdr:to>
    <xdr:pic>
      <xdr:nvPicPr>
        <xdr:cNvPr id="7" name="รูปภาพ 6">
          <a:hlinkClick xmlns:r="http://schemas.openxmlformats.org/officeDocument/2006/relationships" r:id="rId3" tooltip="สรุป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661" y="124729"/>
          <a:ext cx="1148912" cy="396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609592</xdr:colOff>
      <xdr:row>3</xdr:row>
      <xdr:rowOff>133350</xdr:rowOff>
    </xdr:from>
    <xdr:to>
      <xdr:col>21</xdr:col>
      <xdr:colOff>133342</xdr:colOff>
      <xdr:row>8</xdr:row>
      <xdr:rowOff>28575</xdr:rowOff>
    </xdr:to>
    <xdr:pic>
      <xdr:nvPicPr>
        <xdr:cNvPr id="7" name="รูปภาพ 6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42" y="9715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</xdr:row>
      <xdr:rowOff>0</xdr:rowOff>
    </xdr:from>
    <xdr:to>
      <xdr:col>21</xdr:col>
      <xdr:colOff>319580</xdr:colOff>
      <xdr:row>2</xdr:row>
      <xdr:rowOff>182250</xdr:rowOff>
    </xdr:to>
    <xdr:pic>
      <xdr:nvPicPr>
        <xdr:cNvPr id="8" name="รูปภาพ 7">
          <a:hlinkClick xmlns:r="http://schemas.openxmlformats.org/officeDocument/2006/relationships" r:id="rId3" tooltip="สรุป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85750"/>
          <a:ext cx="1357805" cy="46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609592</xdr:colOff>
      <xdr:row>3</xdr:row>
      <xdr:rowOff>133350</xdr:rowOff>
    </xdr:from>
    <xdr:to>
      <xdr:col>20</xdr:col>
      <xdr:colOff>133342</xdr:colOff>
      <xdr:row>8</xdr:row>
      <xdr:rowOff>28575</xdr:rowOff>
    </xdr:to>
    <xdr:pic>
      <xdr:nvPicPr>
        <xdr:cNvPr id="7" name="รูปภาพ 6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8517" y="9715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1</xdr:row>
      <xdr:rowOff>0</xdr:rowOff>
    </xdr:from>
    <xdr:to>
      <xdr:col>20</xdr:col>
      <xdr:colOff>319580</xdr:colOff>
      <xdr:row>2</xdr:row>
      <xdr:rowOff>182250</xdr:rowOff>
    </xdr:to>
    <xdr:pic>
      <xdr:nvPicPr>
        <xdr:cNvPr id="8" name="รูปภาพ 7">
          <a:hlinkClick xmlns:r="http://schemas.openxmlformats.org/officeDocument/2006/relationships" r:id="rId3" tooltip="สรุป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285750"/>
          <a:ext cx="1357805" cy="468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419100</xdr:colOff>
      <xdr:row>1</xdr:row>
      <xdr:rowOff>209550</xdr:rowOff>
    </xdr:from>
    <xdr:to>
      <xdr:col>25</xdr:col>
      <xdr:colOff>628650</xdr:colOff>
      <xdr:row>5</xdr:row>
      <xdr:rowOff>209550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495300"/>
          <a:ext cx="895350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142875</xdr:colOff>
      <xdr:row>0</xdr:row>
      <xdr:rowOff>219075</xdr:rowOff>
    </xdr:from>
    <xdr:to>
      <xdr:col>20</xdr:col>
      <xdr:colOff>352425</xdr:colOff>
      <xdr:row>3</xdr:row>
      <xdr:rowOff>314325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2190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425072</xdr:colOff>
      <xdr:row>2</xdr:row>
      <xdr:rowOff>171450</xdr:rowOff>
    </xdr:from>
    <xdr:to>
      <xdr:col>10</xdr:col>
      <xdr:colOff>57150</xdr:colOff>
      <xdr:row>4</xdr:row>
      <xdr:rowOff>28574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622" y="723900"/>
          <a:ext cx="603628" cy="8381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657217</xdr:colOff>
      <xdr:row>3</xdr:row>
      <xdr:rowOff>209550</xdr:rowOff>
    </xdr:from>
    <xdr:to>
      <xdr:col>19</xdr:col>
      <xdr:colOff>180967</xdr:colOff>
      <xdr:row>8</xdr:row>
      <xdr:rowOff>38100</xdr:rowOff>
    </xdr:to>
    <xdr:pic>
      <xdr:nvPicPr>
        <xdr:cNvPr id="9" name="รูปภาพ 8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67" y="92392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</xdr:colOff>
      <xdr:row>1</xdr:row>
      <xdr:rowOff>0</xdr:rowOff>
    </xdr:from>
    <xdr:to>
      <xdr:col>19</xdr:col>
      <xdr:colOff>367205</xdr:colOff>
      <xdr:row>2</xdr:row>
      <xdr:rowOff>229875</xdr:rowOff>
    </xdr:to>
    <xdr:pic>
      <xdr:nvPicPr>
        <xdr:cNvPr id="10" name="รูปภาพ 9">
          <a:hlinkClick xmlns:r="http://schemas.openxmlformats.org/officeDocument/2006/relationships" r:id="rId3" tooltip="สรุปผล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4650" y="238125"/>
          <a:ext cx="1357805" cy="468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219073</xdr:colOff>
      <xdr:row>17</xdr:row>
      <xdr:rowOff>9524</xdr:rowOff>
    </xdr:from>
    <xdr:to>
      <xdr:col>13</xdr:col>
      <xdr:colOff>409575</xdr:colOff>
      <xdr:row>33</xdr:row>
      <xdr:rowOff>95249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161925</xdr:colOff>
      <xdr:row>2</xdr:row>
      <xdr:rowOff>371475</xdr:rowOff>
    </xdr:from>
    <xdr:to>
      <xdr:col>9</xdr:col>
      <xdr:colOff>260728</xdr:colOff>
      <xdr:row>2</xdr:row>
      <xdr:rowOff>1209674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62025"/>
          <a:ext cx="603628" cy="838199"/>
        </a:xfrm>
        <a:prstGeom prst="rect">
          <a:avLst/>
        </a:prstGeom>
      </xdr:spPr>
    </xdr:pic>
    <xdr:clientData/>
  </xdr:twoCellAnchor>
  <xdr:twoCellAnchor editAs="oneCell">
    <xdr:from>
      <xdr:col>18</xdr:col>
      <xdr:colOff>57142</xdr:colOff>
      <xdr:row>2</xdr:row>
      <xdr:rowOff>381000</xdr:rowOff>
    </xdr:from>
    <xdr:to>
      <xdr:col>19</xdr:col>
      <xdr:colOff>266692</xdr:colOff>
      <xdr:row>2</xdr:row>
      <xdr:rowOff>1276350</xdr:rowOff>
    </xdr:to>
    <xdr:pic>
      <xdr:nvPicPr>
        <xdr:cNvPr id="6" name="รูปภาพ 5">
          <a:hlinkClick xmlns:r="http://schemas.openxmlformats.org/officeDocument/2006/relationships" r:id="rId3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792" y="9715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17</xdr:col>
      <xdr:colOff>466725</xdr:colOff>
      <xdr:row>1</xdr:row>
      <xdr:rowOff>0</xdr:rowOff>
    </xdr:from>
    <xdr:to>
      <xdr:col>19</xdr:col>
      <xdr:colOff>452930</xdr:colOff>
      <xdr:row>2</xdr:row>
      <xdr:rowOff>163200</xdr:rowOff>
    </xdr:to>
    <xdr:pic>
      <xdr:nvPicPr>
        <xdr:cNvPr id="7" name="รูปภาพ 6">
          <a:hlinkClick xmlns:r="http://schemas.openxmlformats.org/officeDocument/2006/relationships" r:id="rId5" tooltip="แผนภูมิ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85750"/>
          <a:ext cx="1357805" cy="468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19050</xdr:rowOff>
    </xdr:from>
    <xdr:to>
      <xdr:col>0</xdr:col>
      <xdr:colOff>1095375</xdr:colOff>
      <xdr:row>5</xdr:row>
      <xdr:rowOff>85725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38125"/>
          <a:ext cx="895350" cy="8953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28575</xdr:colOff>
      <xdr:row>1</xdr:row>
      <xdr:rowOff>133350</xdr:rowOff>
    </xdr:from>
    <xdr:to>
      <xdr:col>30</xdr:col>
      <xdr:colOff>238125</xdr:colOff>
      <xdr:row>6</xdr:row>
      <xdr:rowOff>57150</xdr:rowOff>
    </xdr:to>
    <xdr:pic>
      <xdr:nvPicPr>
        <xdr:cNvPr id="7" name="รูปภาพ 6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447675"/>
          <a:ext cx="895350" cy="8953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19</xdr:col>
      <xdr:colOff>171450</xdr:colOff>
      <xdr:row>5</xdr:row>
      <xdr:rowOff>104775</xdr:rowOff>
    </xdr:to>
    <xdr:pic>
      <xdr:nvPicPr>
        <xdr:cNvPr id="4" name="รูปภาพ 3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14325"/>
          <a:ext cx="895350" cy="8953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628651</xdr:colOff>
      <xdr:row>14</xdr:row>
      <xdr:rowOff>9525</xdr:rowOff>
    </xdr:from>
    <xdr:to>
      <xdr:col>8</xdr:col>
      <xdr:colOff>590550</xdr:colOff>
      <xdr:row>22</xdr:row>
      <xdr:rowOff>57151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28575</xdr:colOff>
      <xdr:row>2</xdr:row>
      <xdr:rowOff>581025</xdr:rowOff>
    </xdr:from>
    <xdr:to>
      <xdr:col>13</xdr:col>
      <xdr:colOff>238125</xdr:colOff>
      <xdr:row>3</xdr:row>
      <xdr:rowOff>333375</xdr:rowOff>
    </xdr:to>
    <xdr:pic>
      <xdr:nvPicPr>
        <xdr:cNvPr id="6" name="รูปภาพ 5">
          <a:hlinkClick xmlns:r="http://schemas.openxmlformats.org/officeDocument/2006/relationships" r:id="rId2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0" y="107632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</xdr:row>
      <xdr:rowOff>228600</xdr:rowOff>
    </xdr:from>
    <xdr:to>
      <xdr:col>6</xdr:col>
      <xdr:colOff>879853</xdr:colOff>
      <xdr:row>2</xdr:row>
      <xdr:rowOff>1066799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723900"/>
          <a:ext cx="603628" cy="838199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438158</xdr:colOff>
      <xdr:row>1</xdr:row>
      <xdr:rowOff>142875</xdr:rowOff>
    </xdr:from>
    <xdr:to>
      <xdr:col>13</xdr:col>
      <xdr:colOff>424363</xdr:colOff>
      <xdr:row>2</xdr:row>
      <xdr:rowOff>363225</xdr:rowOff>
    </xdr:to>
    <xdr:pic>
      <xdr:nvPicPr>
        <xdr:cNvPr id="4" name="รูปภาพ 3">
          <a:hlinkClick xmlns:r="http://schemas.openxmlformats.org/officeDocument/2006/relationships" r:id="rId5" tooltip="แผนภูมิ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5483" y="390525"/>
          <a:ext cx="1357805" cy="468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14</xdr:row>
      <xdr:rowOff>9525</xdr:rowOff>
    </xdr:from>
    <xdr:to>
      <xdr:col>8</xdr:col>
      <xdr:colOff>485775</xdr:colOff>
      <xdr:row>22</xdr:row>
      <xdr:rowOff>95250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209550</xdr:colOff>
      <xdr:row>2</xdr:row>
      <xdr:rowOff>895350</xdr:rowOff>
    </xdr:to>
    <xdr:pic>
      <xdr:nvPicPr>
        <xdr:cNvPr id="4" name="รูปภาพ 3">
          <a:hlinkClick xmlns:r="http://schemas.openxmlformats.org/officeDocument/2006/relationships" r:id="rId2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4953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</xdr:row>
      <xdr:rowOff>219075</xdr:rowOff>
    </xdr:from>
    <xdr:to>
      <xdr:col>6</xdr:col>
      <xdr:colOff>889378</xdr:colOff>
      <xdr:row>2</xdr:row>
      <xdr:rowOff>1057274</xdr:rowOff>
    </xdr:to>
    <xdr:pic>
      <xdr:nvPicPr>
        <xdr:cNvPr id="5" name="รูปภาพ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714375"/>
          <a:ext cx="603628" cy="83819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180975</xdr:colOff>
      <xdr:row>1</xdr:row>
      <xdr:rowOff>57150</xdr:rowOff>
    </xdr:from>
    <xdr:to>
      <xdr:col>27</xdr:col>
      <xdr:colOff>390525</xdr:colOff>
      <xdr:row>4</xdr:row>
      <xdr:rowOff>152400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323850"/>
          <a:ext cx="89535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201675</xdr:colOff>
      <xdr:row>2</xdr:row>
      <xdr:rowOff>676275</xdr:rowOff>
    </xdr:to>
    <xdr:pic>
      <xdr:nvPicPr>
        <xdr:cNvPr id="8" name="รูปภาพ 7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08000" cy="1057275"/>
        </a:xfrm>
        <a:prstGeom prst="rect">
          <a:avLst/>
        </a:prstGeom>
      </xdr:spPr>
    </xdr:pic>
    <xdr:clientData/>
  </xdr:twoCellAnchor>
  <xdr:twoCellAnchor editAs="oneCell">
    <xdr:from>
      <xdr:col>27</xdr:col>
      <xdr:colOff>361950</xdr:colOff>
      <xdr:row>0</xdr:row>
      <xdr:rowOff>180975</xdr:rowOff>
    </xdr:from>
    <xdr:to>
      <xdr:col>29</xdr:col>
      <xdr:colOff>209550</xdr:colOff>
      <xdr:row>2</xdr:row>
      <xdr:rowOff>504825</xdr:rowOff>
    </xdr:to>
    <xdr:pic>
      <xdr:nvPicPr>
        <xdr:cNvPr id="7" name="รูปภาพ 6">
          <a:hlinkClick xmlns:r="http://schemas.openxmlformats.org/officeDocument/2006/relationships" r:id="rId2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6675" y="18097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105013</xdr:rowOff>
    </xdr:from>
    <xdr:to>
      <xdr:col>23</xdr:col>
      <xdr:colOff>476250</xdr:colOff>
      <xdr:row>2</xdr:row>
      <xdr:rowOff>487462</xdr:rowOff>
    </xdr:to>
    <xdr:pic>
      <xdr:nvPicPr>
        <xdr:cNvPr id="9" name="รูปภาพ 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65"/>
        <a:stretch/>
      </xdr:blipFill>
      <xdr:spPr>
        <a:xfrm>
          <a:off x="2228850" y="295513"/>
          <a:ext cx="7686675" cy="5729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14</xdr:col>
      <xdr:colOff>495300</xdr:colOff>
      <xdr:row>17</xdr:row>
      <xdr:rowOff>28575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3543300"/>
          <a:ext cx="5943600" cy="1352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47625</xdr:rowOff>
    </xdr:from>
    <xdr:to>
      <xdr:col>1</xdr:col>
      <xdr:colOff>342900</xdr:colOff>
      <xdr:row>3</xdr:row>
      <xdr:rowOff>161925</xdr:rowOff>
    </xdr:to>
    <xdr:pic>
      <xdr:nvPicPr>
        <xdr:cNvPr id="5" name="รูปภาพ 4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828675" cy="828675"/>
        </a:xfrm>
        <a:prstGeom prst="rect">
          <a:avLst/>
        </a:prstGeom>
      </xdr:spPr>
    </xdr:pic>
    <xdr:clientData/>
  </xdr:twoCellAnchor>
  <xdr:twoCellAnchor>
    <xdr:from>
      <xdr:col>9</xdr:col>
      <xdr:colOff>114300</xdr:colOff>
      <xdr:row>0</xdr:row>
      <xdr:rowOff>76200</xdr:rowOff>
    </xdr:from>
    <xdr:to>
      <xdr:col>13</xdr:col>
      <xdr:colOff>571500</xdr:colOff>
      <xdr:row>3</xdr:row>
      <xdr:rowOff>142875</xdr:rowOff>
    </xdr:to>
    <xdr:sp macro="" textlink="">
      <xdr:nvSpPr>
        <xdr:cNvPr id="2" name="กล่องข้อความ 1"/>
        <xdr:cNvSpPr txBox="1"/>
      </xdr:nvSpPr>
      <xdr:spPr>
        <a:xfrm>
          <a:off x="8467725" y="76200"/>
          <a:ext cx="3676650" cy="7810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ข้อมูลนักเรียน กรณี นำข้อมูลจาก </a:t>
          </a:r>
          <a:r>
            <a:rPr lang="en-US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DMC 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มากรอก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ให้คุณครูจัดลำดับช่องให้ตรงกับจำนวนช่องในตาราง  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นะคะ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*** ห้ามลบแถวหรือคอลัมน์ อาจจะทำให้ข้อมูลผิดพลาด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5</xdr:col>
      <xdr:colOff>485775</xdr:colOff>
      <xdr:row>0</xdr:row>
      <xdr:rowOff>108732</xdr:rowOff>
    </xdr:from>
    <xdr:to>
      <xdr:col>7</xdr:col>
      <xdr:colOff>1000125</xdr:colOff>
      <xdr:row>3</xdr:row>
      <xdr:rowOff>123825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108732"/>
          <a:ext cx="2533650" cy="7294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561967</xdr:colOff>
      <xdr:row>3</xdr:row>
      <xdr:rowOff>171450</xdr:rowOff>
    </xdr:from>
    <xdr:to>
      <xdr:col>15</xdr:col>
      <xdr:colOff>85717</xdr:colOff>
      <xdr:row>7</xdr:row>
      <xdr:rowOff>57150</xdr:rowOff>
    </xdr:to>
    <xdr:pic>
      <xdr:nvPicPr>
        <xdr:cNvPr id="6" name="รูปภาพ 5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5142" y="9906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285750</xdr:colOff>
      <xdr:row>1</xdr:row>
      <xdr:rowOff>0</xdr:rowOff>
    </xdr:from>
    <xdr:to>
      <xdr:col>15</xdr:col>
      <xdr:colOff>271955</xdr:colOff>
      <xdr:row>2</xdr:row>
      <xdr:rowOff>239400</xdr:rowOff>
    </xdr:to>
    <xdr:pic>
      <xdr:nvPicPr>
        <xdr:cNvPr id="7" name="รูปภาพ 6">
          <a:hlinkClick xmlns:r="http://schemas.openxmlformats.org/officeDocument/2006/relationships" r:id="rId3" tooltip="หน้า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304800"/>
          <a:ext cx="1357805" cy="46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309196</xdr:colOff>
      <xdr:row>1</xdr:row>
      <xdr:rowOff>123092</xdr:rowOff>
    </xdr:from>
    <xdr:to>
      <xdr:col>12</xdr:col>
      <xdr:colOff>19050</xdr:colOff>
      <xdr:row>5</xdr:row>
      <xdr:rowOff>59554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396" y="427892"/>
          <a:ext cx="843329" cy="8508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200025</xdr:colOff>
      <xdr:row>7</xdr:row>
      <xdr:rowOff>38100</xdr:rowOff>
    </xdr:from>
    <xdr:to>
      <xdr:col>11</xdr:col>
      <xdr:colOff>666750</xdr:colOff>
      <xdr:row>35</xdr:row>
      <xdr:rowOff>228600</xdr:rowOff>
    </xdr:to>
    <xdr:sp macro="" textlink="">
      <xdr:nvSpPr>
        <xdr:cNvPr id="2" name="กล่องข้อความ 1"/>
        <xdr:cNvSpPr txBox="1"/>
      </xdr:nvSpPr>
      <xdr:spPr>
        <a:xfrm>
          <a:off x="3067050" y="2085975"/>
          <a:ext cx="5857875" cy="765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lang="th-TH" sz="1800" b="1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ส่วนนี้คุณครูสามารถแก้ไขคำอธิบายรายวิชาได้เลยนะคะ</a:t>
          </a:r>
        </a:p>
        <a:p>
          <a:pPr algn="l"/>
          <a:endParaRPr lang="th-TH" sz="1800" b="1" baseline="0">
            <a:solidFill>
              <a:srgbClr val="FF0000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ศึกษา ความหมายของข้อมูล แหล่งข้อมูล ลักษณะของข้อมูล การเก็บรักษาข้อมูล  ประโยชน์ของข้อมูล ความหมาย ส่วนประกอบ หน้าที่ และประโยชน์ของคอมพิวเตอร์ การควบคุมเมาส์ แป้นพิมพ์   การวางมือบนแป้นพิมพ์ ส่วนประกอบของโปรแกรม </a:t>
          </a:r>
          <a:r>
            <a:rPr lang="en-US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WordPad</a:t>
          </a:r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โปรแกรม </a:t>
          </a:r>
          <a:r>
            <a:rPr lang="en-US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Paint</a:t>
          </a:r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แถบเครื่องมือ การพิมพ์ข้อความ การกำหนดแบบอักษร ขนาดอักษร การจัดรูปแบบข้อความ สีข้อความ การกำหนดขนาดกระดาษ การบันทึกข้อมูล การเปิดแฟ้มข้อมูล และการพิมพ์เอกสาร</a:t>
          </a:r>
          <a:endParaRPr lang="en-US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8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โดยการสืบค้น รวบรวมข้อมูลจากแหล่งข้อมูลใกล้ตัว และการอภิปรายเพื่อให้เกิดความรู้ ความเข้าใจ ตลอดจนสามารถอธิบายสิ่งที่เรียนรู้ สร้างสรรค์ผลงานจากสิ่งที่ได้เรียน สามารถนำไปใช้ให้เกิดประโยชน์ในชีวิตประจำวัน และเห็นคุณค่า ความสำคัญของชิ้นงานที่สร้างขึ้น</a:t>
          </a:r>
          <a:endParaRPr lang="en-US" sz="18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endParaRPr lang="th-TH" sz="18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15</xdr:col>
      <xdr:colOff>609592</xdr:colOff>
      <xdr:row>2</xdr:row>
      <xdr:rowOff>438150</xdr:rowOff>
    </xdr:from>
    <xdr:to>
      <xdr:col>17</xdr:col>
      <xdr:colOff>133342</xdr:colOff>
      <xdr:row>6</xdr:row>
      <xdr:rowOff>228600</xdr:rowOff>
    </xdr:to>
    <xdr:pic>
      <xdr:nvPicPr>
        <xdr:cNvPr id="9" name="รูปภาพ 8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792" y="9334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15</xdr:col>
      <xdr:colOff>333375</xdr:colOff>
      <xdr:row>1</xdr:row>
      <xdr:rowOff>0</xdr:rowOff>
    </xdr:from>
    <xdr:to>
      <xdr:col>17</xdr:col>
      <xdr:colOff>319580</xdr:colOff>
      <xdr:row>2</xdr:row>
      <xdr:rowOff>220350</xdr:rowOff>
    </xdr:to>
    <xdr:pic>
      <xdr:nvPicPr>
        <xdr:cNvPr id="10" name="รูปภาพ 9">
          <a:hlinkClick xmlns:r="http://schemas.openxmlformats.org/officeDocument/2006/relationships" r:id="rId3" tooltip="หน้า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247650"/>
          <a:ext cx="1357805" cy="46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266700</xdr:colOff>
      <xdr:row>0</xdr:row>
      <xdr:rowOff>171450</xdr:rowOff>
    </xdr:from>
    <xdr:to>
      <xdr:col>20</xdr:col>
      <xdr:colOff>476250</xdr:colOff>
      <xdr:row>4</xdr:row>
      <xdr:rowOff>19050</xdr:rowOff>
    </xdr:to>
    <xdr:pic>
      <xdr:nvPicPr>
        <xdr:cNvPr id="3" name="รูปภาพ 2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71450"/>
          <a:ext cx="89535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29;&#3609;&#3640;&#3610;&#3634;&#3621;&#3627;&#3609;&#3629;&#3591;&#3588;&#3634;&#3618;/&#3591;&#3634;&#3609;%202565/&#3611;&#3614;5-6/&#3605;&#3633;&#3623;&#3629;&#3618;&#3656;&#3634;&#3591;/01%20&#3605;&#3633;&#3623;&#3629;&#3618;&#3656;&#3634;&#3591;%20&#3611;&#3614;.5%20(&#3649;&#3618;&#3585;&#3623;&#3636;&#3594;&#3634;)%20&#3611;&#3619;&#3632;&#3606;&#3617;&#3624;&#3638;&#3585;&#3625;&#3634;-256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ข้อมูลนักเรียน"/>
      <sheetName val="ปก"/>
      <sheetName val="ประกาศผล"/>
      <sheetName val="เวลาเรียน1"/>
      <sheetName val="เวลาเรียน2"/>
      <sheetName val="สรุปเวลาเรียน"/>
      <sheetName val="คะแนน1"/>
      <sheetName val="คุณลักษณะ"/>
      <sheetName val="อ่านคิด"/>
      <sheetName val="สมรรถนะ"/>
      <sheetName val="แผนภูมิ"/>
      <sheetName val="ตัวชี้วัดผลการเรียนรู้"/>
      <sheetName val="ตัวชี้วัดผลการเรียนรู้ (2)"/>
      <sheetName val="ตัวชี้วัดคณลักษณะอ่านคิด"/>
      <sheetName val="คำอธิบายการกรอก"/>
    </sheetNames>
    <sheetDataSet>
      <sheetData sheetId="0">
        <row r="6">
          <cell r="AF6" t="str">
            <v>มกราคม</v>
          </cell>
        </row>
        <row r="7">
          <cell r="AF7" t="str">
            <v>กุมภาพันธ์</v>
          </cell>
        </row>
        <row r="8">
          <cell r="AF8" t="str">
            <v>มีนาคม</v>
          </cell>
        </row>
        <row r="9">
          <cell r="AF9" t="str">
            <v>เมษายน</v>
          </cell>
        </row>
        <row r="10">
          <cell r="AF10" t="str">
            <v>พฤษภาคม</v>
          </cell>
        </row>
        <row r="11">
          <cell r="AF11" t="str">
            <v>มิถุนายน</v>
          </cell>
        </row>
        <row r="12">
          <cell r="AF12" t="str">
            <v>กรกฎาคม</v>
          </cell>
        </row>
        <row r="13">
          <cell r="AF13" t="str">
            <v>สิงหาคม</v>
          </cell>
        </row>
        <row r="14">
          <cell r="AF14" t="str">
            <v>กันยายน</v>
          </cell>
        </row>
        <row r="15">
          <cell r="AF15" t="str">
            <v>ตุลาคม</v>
          </cell>
        </row>
        <row r="16">
          <cell r="AF16" t="str">
            <v>พฤศจิกายน</v>
          </cell>
        </row>
        <row r="17">
          <cell r="AF17" t="str">
            <v>ธันวาคม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"/>
  <sheetViews>
    <sheetView showGridLines="0" showRowColHeaders="0" tabSelected="1" zoomScaleNormal="100" workbookViewId="0">
      <selection activeCell="P30" sqref="P30"/>
    </sheetView>
  </sheetViews>
  <sheetFormatPr defaultRowHeight="14.25"/>
  <cols>
    <col min="1" max="16384" width="9" style="48"/>
  </cols>
  <sheetData/>
  <sheetProtection algorithmName="SHA-512" hashValue="hDabvGdnfTGdmjz2ukpv3GSaP2E4BW8ACb0gareNvFTjOBF11rw/Q7JowTZoz6q5JJ/C1tiYBg040JHbqlwjVw==" saltValue="ZTOpgKA2COnZhM5UyDQ9kQ==" spinCount="100000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landscape" horizontalDpi="4294967293" verticalDpi="0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136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v>2</v>
      </c>
      <c r="G5" s="68">
        <f t="shared" ref="G5:AI5" si="0">F5+1</f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พฤษภาคม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 t="s">
        <v>75</v>
      </c>
      <c r="V6" s="68"/>
      <c r="W6" s="68"/>
      <c r="X6" s="68" t="s">
        <v>75</v>
      </c>
      <c r="Y6" s="68"/>
      <c r="Z6" s="68" t="s">
        <v>75</v>
      </c>
      <c r="AA6" s="68" t="s">
        <v>75</v>
      </c>
      <c r="AB6" s="68" t="s">
        <v>75</v>
      </c>
      <c r="AC6" s="68" t="s">
        <v>75</v>
      </c>
      <c r="AD6" s="68" t="s">
        <v>75</v>
      </c>
      <c r="AE6" s="68" t="s">
        <v>75</v>
      </c>
      <c r="AF6" s="68"/>
      <c r="AG6" s="68"/>
      <c r="AH6" s="68"/>
      <c r="AI6" s="68"/>
      <c r="AJ6" s="123">
        <f>COUNTA(E6:AI6)</f>
        <v>8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 t="s">
        <v>75</v>
      </c>
      <c r="V7" s="6"/>
      <c r="W7" s="6"/>
      <c r="X7" s="6" t="s">
        <v>75</v>
      </c>
      <c r="Y7" s="6"/>
      <c r="Z7" s="6" t="s">
        <v>75</v>
      </c>
      <c r="AA7" s="6" t="s">
        <v>75</v>
      </c>
      <c r="AB7" s="6" t="s">
        <v>75</v>
      </c>
      <c r="AC7" s="6" t="s">
        <v>77</v>
      </c>
      <c r="AD7" s="6" t="s">
        <v>75</v>
      </c>
      <c r="AE7" s="6" t="s">
        <v>74</v>
      </c>
      <c r="AF7" s="6"/>
      <c r="AG7" s="6"/>
      <c r="AH7" s="6"/>
      <c r="AI7" s="6"/>
      <c r="AJ7" s="115">
        <f>IF(C7="","",COUNTIF(E7:AI7,"/"))</f>
        <v>6</v>
      </c>
      <c r="AK7" s="120">
        <f>IF(C7="","",COUNTIF(E7:AI7,"/"))</f>
        <v>6</v>
      </c>
      <c r="AL7" s="120">
        <f>IF(C7="","",COUNTIF(E7:AI7,"ป"))</f>
        <v>1</v>
      </c>
      <c r="AM7" s="120">
        <f>IF(C7="","",COUNTIF(E7:AI7,"ล"))</f>
        <v>0</v>
      </c>
      <c r="AN7" s="120">
        <f>IF(C7="","",COUNTIF(E7:AI7,"ข"))</f>
        <v>1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 t="s">
        <v>75</v>
      </c>
      <c r="V8" s="6"/>
      <c r="W8" s="6"/>
      <c r="X8" s="6" t="s">
        <v>75</v>
      </c>
      <c r="Y8" s="6"/>
      <c r="Z8" s="6" t="s">
        <v>74</v>
      </c>
      <c r="AA8" s="6" t="s">
        <v>75</v>
      </c>
      <c r="AB8" s="6" t="s">
        <v>75</v>
      </c>
      <c r="AC8" s="6" t="s">
        <v>77</v>
      </c>
      <c r="AD8" s="6" t="s">
        <v>75</v>
      </c>
      <c r="AE8" s="6" t="s">
        <v>74</v>
      </c>
      <c r="AF8" s="6"/>
      <c r="AG8" s="6"/>
      <c r="AH8" s="6"/>
      <c r="AI8" s="6"/>
      <c r="AJ8" s="115">
        <f t="shared" ref="AJ8:AJ36" si="1">IF(C8="","",COUNTIF(E8:AI8,"/"))</f>
        <v>5</v>
      </c>
      <c r="AK8" s="120">
        <f t="shared" ref="AK8:AK36" si="2">IF(C8="","",COUNTIF(E8:AI8,"/"))</f>
        <v>5</v>
      </c>
      <c r="AL8" s="120">
        <f t="shared" ref="AL8:AL36" si="3">IF(C8="","",COUNTIF(E8:AI8,"ป"))</f>
        <v>2</v>
      </c>
      <c r="AM8" s="120">
        <f t="shared" ref="AM8:AM36" si="4">IF(C8="","",COUNTIF(E8:AI8,"ล"))</f>
        <v>0</v>
      </c>
      <c r="AN8" s="120">
        <f t="shared" ref="AN8:AN36" si="5">IF(C8="","",COUNTIF(E8:AI8,"ข"))</f>
        <v>1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 t="s">
        <v>74</v>
      </c>
      <c r="V9" s="6"/>
      <c r="W9" s="6"/>
      <c r="X9" s="6" t="s">
        <v>75</v>
      </c>
      <c r="Y9" s="6"/>
      <c r="Z9" s="6" t="s">
        <v>74</v>
      </c>
      <c r="AA9" s="6" t="s">
        <v>75</v>
      </c>
      <c r="AB9" s="6" t="s">
        <v>75</v>
      </c>
      <c r="AC9" s="6" t="s">
        <v>77</v>
      </c>
      <c r="AD9" s="6" t="s">
        <v>75</v>
      </c>
      <c r="AE9" s="6" t="s">
        <v>74</v>
      </c>
      <c r="AF9" s="6"/>
      <c r="AG9" s="6"/>
      <c r="AH9" s="6"/>
      <c r="AI9" s="6"/>
      <c r="AJ9" s="115">
        <f t="shared" si="1"/>
        <v>4</v>
      </c>
      <c r="AK9" s="120">
        <f t="shared" si="2"/>
        <v>4</v>
      </c>
      <c r="AL9" s="120">
        <f t="shared" si="3"/>
        <v>3</v>
      </c>
      <c r="AM9" s="120">
        <f t="shared" si="4"/>
        <v>0</v>
      </c>
      <c r="AN9" s="120">
        <f t="shared" si="5"/>
        <v>1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FBgFv+LLKZak+ZKy8Cu1olYj/DQ/r8RivhYOOfqHaA+8MaUXeBdK4L8p2is81yFRzM7fb/L0ssiculUVEpIvbw==" saltValue="1VFxyVxas7owmBi+nMVywg==" spinCount="100000" sheet="1" objects="1" scenarios="1" selectLockedCells="1"/>
  <protectedRanges>
    <protectedRange sqref="E47 E6:AI6 U7:U46 AB7:AB46" name="ช่วง1"/>
    <protectedRange sqref="J7:T7 E8:T46 V7:AA46 AC7:AI46" name="ช่วง1_3"/>
    <protectedRange sqref="I7" name="ช่วง1_1_1"/>
    <protectedRange sqref="E7:H7" name="ช่วง1_2_1"/>
  </protectedRanges>
  <mergeCells count="18">
    <mergeCell ref="D7:D45"/>
    <mergeCell ref="B47:D47"/>
    <mergeCell ref="E47:AJ47"/>
    <mergeCell ref="AK47:AN47"/>
    <mergeCell ref="AK4:AN4"/>
    <mergeCell ref="AK5:AN5"/>
    <mergeCell ref="Z4:AI4"/>
    <mergeCell ref="AJ4:AJ5"/>
    <mergeCell ref="D2:AJ2"/>
    <mergeCell ref="D3:AJ3"/>
    <mergeCell ref="B4:B6"/>
    <mergeCell ref="C4:C6"/>
    <mergeCell ref="D4:G4"/>
    <mergeCell ref="H4:I4"/>
    <mergeCell ref="J4:L4"/>
    <mergeCell ref="M4:S4"/>
    <mergeCell ref="T4:U4"/>
    <mergeCell ref="V4:Y4"/>
  </mergeCells>
  <conditionalFormatting sqref="E7:AI46">
    <cfRule type="cellIs" dxfId="46" priority="1" operator="equal">
      <formula>"ข"</formula>
    </cfRule>
    <cfRule type="cellIs" dxfId="45" priority="2" operator="equal">
      <formula>"ล"</formula>
    </cfRule>
    <cfRule type="cellIs" dxfId="44" priority="3" operator="equal">
      <formula>"ป"</formula>
    </cfRule>
    <cfRule type="cellIs" dxfId="43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G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39997558519241921"/>
  </sheetPr>
  <dimension ref="A1:AR48"/>
  <sheetViews>
    <sheetView showGridLines="0" showRowColHeaders="0" zoomScale="96" zoomScaleNormal="96" workbookViewId="0">
      <selection activeCell="E5" sqref="E5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73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v>2</v>
      </c>
      <c r="G5" s="68">
        <f t="shared" ref="G5:AI5" si="0">F5+1</f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มิถุนายน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99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99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99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99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99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99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99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99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99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99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99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99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99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99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99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99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99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99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99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99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99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99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99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99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99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99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99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99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99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99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99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99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99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99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99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99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99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99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99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99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/wyCmrXMENh8TiS/95z1p3Gop7epm1YtXTGnAqkGMrgXTdmzJaRkBRZ5g4rc2Bo4jUYQHd1wwoCqXgVbK17W+w==" saltValue="ehYpCS5xdBTgYZhtjINIdw==" spinCount="100000" sheet="1" objects="1" scenarios="1" selectLockedCells="1"/>
  <protectedRanges>
    <protectedRange sqref="E47 E6:AI6 U7:U46 AB7:AB46" name="ช่วง1"/>
    <protectedRange sqref="J7:T7 E8:T46 V7:AA46 AC7:AI46" name="ช่วง1_3"/>
    <protectedRange sqref="I7" name="ช่วง1_1_1"/>
    <protectedRange sqref="E7:H7" name="ช่วง1_2_1"/>
  </protectedRanges>
  <mergeCells count="18">
    <mergeCell ref="D7:D45"/>
    <mergeCell ref="B47:D47"/>
    <mergeCell ref="E47:AJ47"/>
    <mergeCell ref="AK47:AN47"/>
    <mergeCell ref="AK4:AN4"/>
    <mergeCell ref="AK5:AN5"/>
    <mergeCell ref="B4:B6"/>
    <mergeCell ref="C4:C6"/>
    <mergeCell ref="D2:AJ2"/>
    <mergeCell ref="T4:U4"/>
    <mergeCell ref="V4:Y4"/>
    <mergeCell ref="Z4:AI4"/>
    <mergeCell ref="AJ4:AJ5"/>
    <mergeCell ref="D4:G4"/>
    <mergeCell ref="H4:I4"/>
    <mergeCell ref="J4:L4"/>
    <mergeCell ref="M4:S4"/>
    <mergeCell ref="D3:AJ3"/>
  </mergeCells>
  <conditionalFormatting sqref="E7:AI46">
    <cfRule type="cellIs" dxfId="42" priority="1" operator="equal">
      <formula>"ข"</formula>
    </cfRule>
    <cfRule type="cellIs" dxfId="41" priority="2" operator="equal">
      <formula>"ล"</formula>
    </cfRule>
    <cfRule type="cellIs" dxfId="40" priority="3" operator="equal">
      <formula>"ป"</formula>
    </cfRule>
    <cfRule type="cellIs" dxfId="39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G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SS!$D$3</xm:f>
          </x14:formula1>
          <xm:sqref>E6:AI6</xm:sqref>
        </x14:dataValidation>
        <x14:dataValidation type="list" allowBlank="1" showInputMessage="1" showErrorMessage="1">
          <x14:formula1>
            <xm:f>SS!$A$3:$A$6</xm:f>
          </x14:formula1>
          <xm:sqref>E7:AI46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84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กรกฎาคม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QjzNztfc5WhnQSEduAZVUI/r1L9FThQv7jgJ81BgnzWJt/FL2otAwyjGZX0/IOqchmkA8EOaqrSHGaHiW0lR3A==" saltValue="+mYKmOD4wWgZRa3kBYa2TQ==" spinCount="100000" sheet="1" objects="1" scenarios="1" selectLockedCells="1"/>
  <protectedRanges>
    <protectedRange sqref="E47 J7:AI7 E6:AI6 F8:AI46" name="ช่วง1"/>
    <protectedRange sqref="I7" name="ช่วง1_1"/>
    <protectedRange sqref="E7:H7 E8:E46" name="ช่วง1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38" priority="1" operator="equal">
      <formula>"ข"</formula>
    </cfRule>
    <cfRule type="cellIs" dxfId="37" priority="2" operator="equal">
      <formula>"ล"</formula>
    </cfRule>
    <cfRule type="cellIs" dxfId="36" priority="3" operator="equal">
      <formula>"ป"</formula>
    </cfRule>
    <cfRule type="cellIs" dxfId="35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85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สิงหาคม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lS+pcde/bDyKK8oCfC7sfx9Ec0E0JbJF37l7L9OmoISk5rklzgRch5vVxlhkH188xW3ojTpmWaR99Vfa6vjVuA==" saltValue="u07ROt9E7t5oNRlXo6SGLQ==" spinCount="100000" sheet="1" objects="1" scenarios="1" selectLockedCells="1"/>
  <protectedRanges>
    <protectedRange sqref="E47 E6:AI6" name="ช่วง1"/>
    <protectedRange sqref="E8:E46 J7:AI46" name="ช่วง1_4"/>
    <protectedRange sqref="I7:I46" name="ช่วง1_1_2"/>
    <protectedRange sqref="E7:H7 F8:H46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34" priority="1" operator="equal">
      <formula>"ข"</formula>
    </cfRule>
    <cfRule type="cellIs" dxfId="33" priority="2" operator="equal">
      <formula>"ล"</formula>
    </cfRule>
    <cfRule type="cellIs" dxfId="32" priority="3" operator="equal">
      <formula>"ป"</formula>
    </cfRule>
    <cfRule type="cellIs" dxfId="31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86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กันยายน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5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5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5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5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5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5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5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5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5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5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5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5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5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5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5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5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5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5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5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5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5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5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5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5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5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5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5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5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5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5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5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5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5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5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5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5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5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5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5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5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F9PzxutKlvdOQLRh10LzNcrUab60ADzn3TZwZggx9a6Xpwx9iO7XE0AWI4AFu7BgN/TckH3HT5e2yAh+hRWI7A==" saltValue="pisfVq7FAfVs8xHc/ON/9g==" spinCount="100000" sheet="1" objects="1" scenarios="1" selectLockedCells="1"/>
  <protectedRanges>
    <protectedRange sqref="E47 E6:AI6 E7:AH46" name="ช่วง1"/>
    <protectedRange sqref="AI7:AI46" name="ช่วง1_4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30" priority="1" operator="equal">
      <formula>"ข"</formula>
    </cfRule>
    <cfRule type="cellIs" dxfId="29" priority="2" operator="equal">
      <formula>"ล"</formula>
    </cfRule>
    <cfRule type="cellIs" dxfId="28" priority="3" operator="equal">
      <formula>"ป"</formula>
    </cfRule>
    <cfRule type="cellIs" dxfId="27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1</v>
      </c>
      <c r="I4" s="573"/>
      <c r="J4" s="574" t="s">
        <v>52</v>
      </c>
      <c r="K4" s="575"/>
      <c r="L4" s="576"/>
      <c r="M4" s="577" t="s">
        <v>87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ตุลาคม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5Am0qLVHYCSg4ZsZ3ZD8w6lJpZvsQDSeGDI93B/UXI1B3qBPWVDhpad7qtQBUqxstfUqvx9fZ3dlH73Y42697g==" saltValue="xde4sIMaUpckvRMpeEiPkQ==" spinCount="100000" sheet="1" objects="1" scenarios="1" selectLockedCells="1"/>
  <protectedRanges>
    <protectedRange sqref="E47 E6:AI6" name="ช่วง1"/>
    <protectedRange sqref="J7:AI7 E8:AI46" name="ช่วง1_4"/>
    <protectedRange sqref="I7" name="ช่วง1_1_2"/>
    <protectedRange sqref="E7:H7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26" priority="1" operator="equal">
      <formula>"ข"</formula>
    </cfRule>
    <cfRule type="cellIs" dxfId="25" priority="2" operator="equal">
      <formula>"ล"</formula>
    </cfRule>
    <cfRule type="cellIs" dxfId="24" priority="3" operator="equal">
      <formula>"ป"</formula>
    </cfRule>
    <cfRule type="cellIs" dxfId="23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2</v>
      </c>
      <c r="I4" s="573"/>
      <c r="J4" s="574" t="s">
        <v>52</v>
      </c>
      <c r="K4" s="575"/>
      <c r="L4" s="576"/>
      <c r="M4" s="577" t="s">
        <v>88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พฤศจิกายน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 t="s">
        <v>75</v>
      </c>
      <c r="F6" s="68" t="s">
        <v>75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2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 t="s">
        <v>75</v>
      </c>
      <c r="F7" s="6" t="s">
        <v>75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2</v>
      </c>
      <c r="AK7" s="122">
        <f>IF(C7="","",COUNTIF(E7:AI7,"/"))</f>
        <v>2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2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2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2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2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2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2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2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2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2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2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2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2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2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2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2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2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2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2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2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2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2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2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2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2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2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2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2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2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2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2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2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2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2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2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2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2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2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2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2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ZWWl/U/ft7zsiZPwEZftchBCzSonvn0AwhsGB+Y8XPExOKs1mOxHHHsP87D4gT1SQiEh1FhLZWxFsaYy+3Lacg==" saltValue="bkPkBUIukxkGYfbReLgC6g==" spinCount="100000" sheet="1" objects="1" scenarios="1" selectLockedCells="1"/>
  <protectedRanges>
    <protectedRange sqref="E47 E6:AI6" name="ช่วง1"/>
    <protectedRange sqref="J7:AI7 E8:G46 I8:AI46" name="ช่วง1_4"/>
    <protectedRange sqref="I7" name="ช่วง1_1_2"/>
    <protectedRange sqref="E7:H7 H8:H46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22" priority="1" operator="equal">
      <formula>"ข"</formula>
    </cfRule>
    <cfRule type="cellIs" dxfId="21" priority="2" operator="equal">
      <formula>"ล"</formula>
    </cfRule>
    <cfRule type="cellIs" dxfId="20" priority="3" operator="equal">
      <formula>"ป"</formula>
    </cfRule>
    <cfRule type="cellIs" dxfId="19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2</v>
      </c>
      <c r="I4" s="573"/>
      <c r="J4" s="574" t="s">
        <v>52</v>
      </c>
      <c r="K4" s="575"/>
      <c r="L4" s="576"/>
      <c r="M4" s="577" t="s">
        <v>89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2566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ธันวาคม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1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1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1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1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1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1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1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1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1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1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1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1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1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1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1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1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1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1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1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1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1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1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1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1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1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1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1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1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1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1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1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1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1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1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1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1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1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1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1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1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0ngd6Yj7h9+2j7ZwQ4xt7j1Hx6g/bi38wH94fB9nOdmlVxJ8hntlOjad5ZmguTq9h3MlCs8tD5i/Don2Xldltg==" saltValue="cjxDrvHvj+IjIppJT6fc3w==" spinCount="100000" sheet="1" objects="1" scenarios="1" selectLockedCells="1"/>
  <protectedRanges>
    <protectedRange sqref="E47 E6:AI6" name="ช่วง1"/>
    <protectedRange sqref="J7:AI7 E8:E46 G8:AI46" name="ช่วง1_4"/>
    <protectedRange sqref="I7" name="ช่วง1_1_2"/>
    <protectedRange sqref="E7:H7 F8:F46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18" priority="1" operator="equal">
      <formula>"ข"</formula>
    </cfRule>
    <cfRule type="cellIs" dxfId="17" priority="2" operator="equal">
      <formula>"ล"</formula>
    </cfRule>
    <cfRule type="cellIs" dxfId="16" priority="3" operator="equal">
      <formula>"ป"</formula>
    </cfRule>
    <cfRule type="cellIs" dxfId="15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2</v>
      </c>
      <c r="I4" s="573"/>
      <c r="J4" s="574" t="s">
        <v>52</v>
      </c>
      <c r="K4" s="575"/>
      <c r="L4" s="576"/>
      <c r="M4" s="577" t="s">
        <v>90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2567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มกราคม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9Cefi5rSybDH+Dae+w4K9WkEGi+3LzmMjVbSeXMwAvaDgbcXimP/RT0a8ZjDTmOLpxQvfbNNrbqgMzlJ09Guww==" saltValue="dLBusQP3tuicImHKbOpIoA==" spinCount="100000" sheet="1" objects="1" scenarios="1" selectLockedCells="1"/>
  <protectedRanges>
    <protectedRange sqref="E47 E6:AI6" name="ช่วง1"/>
    <protectedRange sqref="J7:AI7 E8:AI46" name="ช่วง1_4_1"/>
    <protectedRange sqref="I7" name="ช่วง1_1_2_1"/>
    <protectedRange sqref="E7:H7" name="ช่วง1_2_2_1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14" priority="1" operator="equal">
      <formula>"ข"</formula>
    </cfRule>
    <cfRule type="cellIs" dxfId="13" priority="2" operator="equal">
      <formula>"ล"</formula>
    </cfRule>
    <cfRule type="cellIs" dxfId="12" priority="3" operator="equal">
      <formula>"ป"</formula>
    </cfRule>
    <cfRule type="cellIs" dxfId="11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2</v>
      </c>
      <c r="I4" s="573"/>
      <c r="J4" s="574" t="s">
        <v>52</v>
      </c>
      <c r="K4" s="575"/>
      <c r="L4" s="576"/>
      <c r="M4" s="577" t="s">
        <v>91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2567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/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>G5+1</f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กุมภาพันธ์</v>
      </c>
      <c r="AL5" s="590"/>
      <c r="AM5" s="590"/>
      <c r="AN5" s="591"/>
      <c r="AO5" s="112"/>
    </row>
    <row r="6" spans="1:44">
      <c r="A6" s="112"/>
      <c r="B6" s="569"/>
      <c r="C6" s="569"/>
      <c r="D6" s="114" t="s">
        <v>63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0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0</v>
      </c>
      <c r="AK7" s="120">
        <f>IF(C7="","",COUNTIF(E7:AI7,"/"))</f>
        <v>0</v>
      </c>
      <c r="AL7" s="120">
        <f>IF(C7="","",COUNTIF(E7:AI7,"ป"))</f>
        <v>0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0</v>
      </c>
      <c r="AK8" s="120">
        <f t="shared" ref="AK8:AK36" si="2">IF(C8="","",COUNTIF(E8:AI8,"/"))</f>
        <v>0</v>
      </c>
      <c r="AL8" s="120">
        <f t="shared" ref="AL8:AL36" si="3">IF(C8="","",COUNTIF(E8:AI8,"ป"))</f>
        <v>0</v>
      </c>
      <c r="AM8" s="120">
        <f t="shared" ref="AM8:AM36" si="4">IF(C8="","",COUNTIF(E8:AI8,"ล"))</f>
        <v>0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3u+cDqiKCP5DYaVxAbK2fJtbrie6MwSBtdz3S71vsCp0aeMvYSgpoMc8g2VKgTHR4qfodj8KiTZjKU0kNt6KHw==" saltValue="wvv1xR//36LBbODZy3zoQg==" spinCount="100000" sheet="1" objects="1" scenarios="1" selectLockedCells="1"/>
  <protectedRanges>
    <protectedRange sqref="E47 E6:AI6" name="ช่วง1"/>
    <protectedRange sqref="J7:AI7 E8:F46 H8:AI46" name="ช่วง1_4"/>
    <protectedRange sqref="I7" name="ช่วง1_1_2"/>
    <protectedRange sqref="E7:H7 G8:G46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10" priority="1" operator="equal">
      <formula>"ข"</formula>
    </cfRule>
    <cfRule type="cellIs" dxfId="9" priority="2" operator="equal">
      <formula>"ล"</formula>
    </cfRule>
    <cfRule type="cellIs" dxfId="8" priority="3" operator="equal">
      <formula>"ป"</formula>
    </cfRule>
    <cfRule type="cellIs" dxfId="7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G5 I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SS!$A$3:$A$6</xm:f>
          </x14:formula1>
          <xm:sqref>E7:AI46</xm:sqref>
        </x14:dataValidation>
        <x14:dataValidation type="list" allowBlank="1" showInputMessage="1" showErrorMessage="1">
          <x14:formula1>
            <xm:f>SS!$D$3</xm:f>
          </x14:formula1>
          <xm:sqref>E6:AI6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FF00"/>
  </sheetPr>
  <dimension ref="A1:M16"/>
  <sheetViews>
    <sheetView showGridLines="0" showRowColHeaders="0" workbookViewId="0"/>
  </sheetViews>
  <sheetFormatPr defaultRowHeight="14.25"/>
  <cols>
    <col min="1" max="1" width="3.5" style="66" customWidth="1"/>
    <col min="2" max="2" width="7.125" style="66" customWidth="1"/>
    <col min="3" max="3" width="17.75" style="66" customWidth="1"/>
    <col min="4" max="4" width="15.125" style="66" customWidth="1"/>
    <col min="5" max="6" width="17.75" style="66" customWidth="1"/>
    <col min="7" max="7" width="20" style="66" customWidth="1"/>
    <col min="8" max="8" width="5" style="66" customWidth="1"/>
    <col min="9" max="9" width="17.75" style="66" customWidth="1"/>
    <col min="10" max="11" width="9" style="66"/>
    <col min="12" max="12" width="24.75" style="66" customWidth="1"/>
    <col min="13" max="13" width="7" style="66" customWidth="1"/>
    <col min="14" max="16384" width="9" style="66"/>
  </cols>
  <sheetData>
    <row r="1" spans="1:13" ht="30" customHeight="1">
      <c r="A1" s="208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</row>
    <row r="2" spans="1:13" ht="30" customHeight="1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</row>
    <row r="3" spans="1:13" ht="27" customHeight="1">
      <c r="A3" s="208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</row>
    <row r="4" spans="1:13" ht="60" customHeight="1">
      <c r="A4" s="208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08"/>
    </row>
    <row r="5" spans="1:13" ht="30" customHeight="1">
      <c r="A5" s="208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08"/>
    </row>
    <row r="6" spans="1:13" ht="30" customHeight="1">
      <c r="A6" s="208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08"/>
    </row>
    <row r="7" spans="1:13" ht="30" customHeight="1">
      <c r="A7" s="208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08"/>
    </row>
    <row r="8" spans="1:13" ht="30" customHeight="1">
      <c r="A8" s="208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08"/>
    </row>
    <row r="9" spans="1:13" ht="30" customHeight="1">
      <c r="A9" s="208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08"/>
    </row>
    <row r="10" spans="1:13" ht="30" customHeight="1">
      <c r="A10" s="208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08"/>
    </row>
    <row r="11" spans="1:13" ht="11.25" customHeight="1">
      <c r="A11" s="208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08"/>
    </row>
    <row r="12" spans="1:13" ht="39.75" customHeight="1">
      <c r="A12" s="208"/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8"/>
    </row>
    <row r="13" spans="1:13" ht="17.25" customHeight="1">
      <c r="A13" s="208"/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</row>
    <row r="14" spans="1:13" ht="30" customHeight="1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08"/>
      <c r="M14" s="208"/>
    </row>
    <row r="15" spans="1:13" ht="30" customHeight="1"/>
    <row r="16" spans="1:13" ht="30" customHeight="1"/>
  </sheetData>
  <sheetProtection algorithmName="SHA-512" hashValue="Oon4Awub9vT981L4m7G62Zt4pHyOttxpmjlt6Az/bZVPByEqv/DAEmom7KR+6S2BNi65z0/1BX8HW2Hh/D2VOA==" saltValue="AnOdtHhyOHXPSU+UNmx6tQ==" spinCount="100000" sheet="1" objects="1" scenarios="1"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39997558519241921"/>
  </sheetPr>
  <dimension ref="A1:AR48"/>
  <sheetViews>
    <sheetView showGridLines="0" showRowColHeaders="0" zoomScale="96" zoomScaleNormal="96" workbookViewId="0">
      <selection activeCell="V4" sqref="V4:Y4"/>
    </sheetView>
  </sheetViews>
  <sheetFormatPr defaultRowHeight="21"/>
  <cols>
    <col min="1" max="1" width="3.125" style="30" customWidth="1"/>
    <col min="2" max="2" width="4.75" style="30" customWidth="1"/>
    <col min="3" max="3" width="26.125" style="30" customWidth="1"/>
    <col min="4" max="4" width="3.875" style="30" customWidth="1"/>
    <col min="5" max="35" width="3.375" style="30" customWidth="1"/>
    <col min="36" max="36" width="7.5" style="30" customWidth="1"/>
    <col min="37" max="40" width="5.625" style="30" customWidth="1"/>
    <col min="41" max="41" width="3.125" style="30" customWidth="1"/>
    <col min="42" max="16384" width="9" style="30"/>
  </cols>
  <sheetData>
    <row r="1" spans="1:44" ht="9" customHeight="1">
      <c r="A1" s="392"/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</row>
    <row r="2" spans="1:44" s="80" customFormat="1" ht="42" customHeight="1">
      <c r="A2" s="111"/>
      <c r="B2" s="124"/>
      <c r="C2" s="124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124"/>
      <c r="AL2" s="124"/>
      <c r="AM2" s="124"/>
      <c r="AN2" s="124"/>
      <c r="AO2" s="111"/>
      <c r="AP2" s="79"/>
      <c r="AQ2" s="79"/>
      <c r="AR2" s="79"/>
    </row>
    <row r="3" spans="1:44" s="80" customFormat="1" ht="21.95" customHeight="1">
      <c r="A3" s="111"/>
      <c r="B3" s="124"/>
      <c r="C3" s="124"/>
      <c r="D3" s="566" t="s">
        <v>83</v>
      </c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124"/>
      <c r="AL3" s="124"/>
      <c r="AM3" s="124"/>
      <c r="AN3" s="124"/>
      <c r="AO3" s="111"/>
      <c r="AP3" s="79"/>
      <c r="AQ3" s="79"/>
      <c r="AR3" s="79"/>
    </row>
    <row r="4" spans="1:44">
      <c r="A4" s="112"/>
      <c r="B4" s="567" t="s">
        <v>35</v>
      </c>
      <c r="C4" s="567" t="s">
        <v>32</v>
      </c>
      <c r="D4" s="570" t="s">
        <v>60</v>
      </c>
      <c r="E4" s="571"/>
      <c r="F4" s="571"/>
      <c r="G4" s="571"/>
      <c r="H4" s="572">
        <v>2</v>
      </c>
      <c r="I4" s="573"/>
      <c r="J4" s="574" t="s">
        <v>52</v>
      </c>
      <c r="K4" s="575"/>
      <c r="L4" s="576"/>
      <c r="M4" s="577" t="s">
        <v>59</v>
      </c>
      <c r="N4" s="572"/>
      <c r="O4" s="572"/>
      <c r="P4" s="572"/>
      <c r="Q4" s="572"/>
      <c r="R4" s="572"/>
      <c r="S4" s="573"/>
      <c r="T4" s="574" t="s">
        <v>53</v>
      </c>
      <c r="U4" s="576"/>
      <c r="V4" s="577">
        <v>2567</v>
      </c>
      <c r="W4" s="572"/>
      <c r="X4" s="572"/>
      <c r="Y4" s="573"/>
      <c r="Z4" s="592"/>
      <c r="AA4" s="593"/>
      <c r="AB4" s="593"/>
      <c r="AC4" s="593"/>
      <c r="AD4" s="593"/>
      <c r="AE4" s="593"/>
      <c r="AF4" s="593"/>
      <c r="AG4" s="593"/>
      <c r="AH4" s="593"/>
      <c r="AI4" s="594"/>
      <c r="AJ4" s="595" t="s">
        <v>61</v>
      </c>
      <c r="AK4" s="587" t="s">
        <v>62</v>
      </c>
      <c r="AL4" s="588"/>
      <c r="AM4" s="588"/>
      <c r="AN4" s="589"/>
      <c r="AO4" s="112"/>
    </row>
    <row r="5" spans="1:44">
      <c r="A5" s="112"/>
      <c r="B5" s="568" t="s">
        <v>152</v>
      </c>
      <c r="C5" s="568"/>
      <c r="D5" s="114" t="s">
        <v>51</v>
      </c>
      <c r="E5" s="68">
        <v>1</v>
      </c>
      <c r="F5" s="68">
        <f t="shared" ref="F5:AI5" si="0">E5+1</f>
        <v>2</v>
      </c>
      <c r="G5" s="68">
        <f t="shared" si="0"/>
        <v>3</v>
      </c>
      <c r="H5" s="68">
        <f t="shared" si="0"/>
        <v>4</v>
      </c>
      <c r="I5" s="68">
        <f t="shared" si="0"/>
        <v>5</v>
      </c>
      <c r="J5" s="68">
        <f t="shared" si="0"/>
        <v>6</v>
      </c>
      <c r="K5" s="68">
        <f t="shared" si="0"/>
        <v>7</v>
      </c>
      <c r="L5" s="68">
        <f t="shared" si="0"/>
        <v>8</v>
      </c>
      <c r="M5" s="68">
        <f t="shared" si="0"/>
        <v>9</v>
      </c>
      <c r="N5" s="68">
        <f t="shared" si="0"/>
        <v>10</v>
      </c>
      <c r="O5" s="68">
        <f t="shared" si="0"/>
        <v>11</v>
      </c>
      <c r="P5" s="68">
        <f t="shared" si="0"/>
        <v>12</v>
      </c>
      <c r="Q5" s="68">
        <f t="shared" si="0"/>
        <v>13</v>
      </c>
      <c r="R5" s="68">
        <f t="shared" si="0"/>
        <v>14</v>
      </c>
      <c r="S5" s="68">
        <f t="shared" si="0"/>
        <v>15</v>
      </c>
      <c r="T5" s="68">
        <f t="shared" si="0"/>
        <v>16</v>
      </c>
      <c r="U5" s="68">
        <f t="shared" si="0"/>
        <v>17</v>
      </c>
      <c r="V5" s="68">
        <f t="shared" si="0"/>
        <v>18</v>
      </c>
      <c r="W5" s="68">
        <f t="shared" si="0"/>
        <v>19</v>
      </c>
      <c r="X5" s="68">
        <f t="shared" si="0"/>
        <v>20</v>
      </c>
      <c r="Y5" s="68">
        <f t="shared" si="0"/>
        <v>21</v>
      </c>
      <c r="Z5" s="68">
        <f t="shared" si="0"/>
        <v>22</v>
      </c>
      <c r="AA5" s="68">
        <f t="shared" si="0"/>
        <v>23</v>
      </c>
      <c r="AB5" s="68">
        <f t="shared" si="0"/>
        <v>24</v>
      </c>
      <c r="AC5" s="68">
        <f t="shared" si="0"/>
        <v>25</v>
      </c>
      <c r="AD5" s="68">
        <f t="shared" si="0"/>
        <v>26</v>
      </c>
      <c r="AE5" s="68">
        <f t="shared" si="0"/>
        <v>27</v>
      </c>
      <c r="AF5" s="68">
        <f t="shared" si="0"/>
        <v>28</v>
      </c>
      <c r="AG5" s="68">
        <f t="shared" si="0"/>
        <v>29</v>
      </c>
      <c r="AH5" s="68">
        <f t="shared" si="0"/>
        <v>30</v>
      </c>
      <c r="AI5" s="68">
        <f t="shared" si="0"/>
        <v>31</v>
      </c>
      <c r="AJ5" s="596"/>
      <c r="AK5" s="590" t="str">
        <f>M4</f>
        <v>มีนาคม</v>
      </c>
      <c r="AL5" s="590"/>
      <c r="AM5" s="590"/>
      <c r="AN5" s="591"/>
      <c r="AO5" s="112"/>
    </row>
    <row r="6" spans="1:44">
      <c r="A6" s="112"/>
      <c r="B6" s="569" t="s">
        <v>30</v>
      </c>
      <c r="C6" s="569"/>
      <c r="D6" s="114" t="s">
        <v>63</v>
      </c>
      <c r="E6" s="68" t="s">
        <v>75</v>
      </c>
      <c r="F6" s="68" t="s">
        <v>75</v>
      </c>
      <c r="G6" s="68" t="s">
        <v>75</v>
      </c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123">
        <f>COUNTA(E6:AI6)</f>
        <v>3</v>
      </c>
      <c r="AK6" s="116" t="s">
        <v>64</v>
      </c>
      <c r="AL6" s="117" t="s">
        <v>65</v>
      </c>
      <c r="AM6" s="118" t="s">
        <v>66</v>
      </c>
      <c r="AN6" s="119" t="s">
        <v>67</v>
      </c>
      <c r="AO6" s="112"/>
    </row>
    <row r="7" spans="1:44">
      <c r="A7" s="112"/>
      <c r="B7" s="113" t="str">
        <f>IF(ข้อมูลนร.2!D7="","",ข้อมูลนร.2!D7)</f>
        <v>1</v>
      </c>
      <c r="C7" s="31" t="str">
        <f>IF(ข้อมูลนร.2!G7="","",ข้อมูลนร.2!G7)</f>
        <v>เด็กชายครูคอม  บ้านสื่อ</v>
      </c>
      <c r="D7" s="578"/>
      <c r="E7" s="6" t="s">
        <v>75</v>
      </c>
      <c r="F7" s="6" t="s">
        <v>74</v>
      </c>
      <c r="G7" s="6" t="s">
        <v>75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115">
        <f>IF(C7="","",COUNTIF(E7:AI7,"/"))</f>
        <v>2</v>
      </c>
      <c r="AK7" s="120">
        <f>IF(C7="","",COUNTIF(E7:AI7,"/"))</f>
        <v>2</v>
      </c>
      <c r="AL7" s="120">
        <f>IF(C7="","",COUNTIF(E7:AI7,"ป"))</f>
        <v>1</v>
      </c>
      <c r="AM7" s="120">
        <f>IF(C7="","",COUNTIF(E7:AI7,"ล"))</f>
        <v>0</v>
      </c>
      <c r="AN7" s="120">
        <f>IF(C7="","",COUNTIF(E7:AI7,"ข"))</f>
        <v>0</v>
      </c>
      <c r="AO7" s="112"/>
    </row>
    <row r="8" spans="1:44">
      <c r="A8" s="112"/>
      <c r="B8" s="113" t="str">
        <f>IF(ข้อมูลนร.2!D8="","",ข้อมูลนร.2!D8)</f>
        <v>2</v>
      </c>
      <c r="C8" s="31" t="str">
        <f>IF(ข้อมูลนร.2!G8="","",ข้อมูลนร.2!G8)</f>
        <v>เด็กหญิงบ้านสื่อ  ครูคอม</v>
      </c>
      <c r="D8" s="579"/>
      <c r="E8" s="6" t="s">
        <v>75</v>
      </c>
      <c r="F8" s="6" t="s">
        <v>74</v>
      </c>
      <c r="G8" s="6" t="s">
        <v>76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115">
        <f t="shared" ref="AJ8:AJ36" si="1">IF(C8="","",COUNTIF(E8:AI8,"/"))</f>
        <v>1</v>
      </c>
      <c r="AK8" s="120">
        <f t="shared" ref="AK8:AK36" si="2">IF(C8="","",COUNTIF(E8:AI8,"/"))</f>
        <v>1</v>
      </c>
      <c r="AL8" s="120">
        <f t="shared" ref="AL8:AL36" si="3">IF(C8="","",COUNTIF(E8:AI8,"ป"))</f>
        <v>1</v>
      </c>
      <c r="AM8" s="120">
        <f t="shared" ref="AM8:AM36" si="4">IF(C8="","",COUNTIF(E8:AI8,"ล"))</f>
        <v>1</v>
      </c>
      <c r="AN8" s="120">
        <f t="shared" ref="AN8:AN36" si="5">IF(C8="","",COUNTIF(E8:AI8,"ข"))</f>
        <v>0</v>
      </c>
      <c r="AO8" s="112"/>
    </row>
    <row r="9" spans="1:44">
      <c r="A9" s="112"/>
      <c r="B9" s="113" t="str">
        <f>IF(ข้อมูลนร.2!D9="","",ข้อมูลนร.2!D9)</f>
        <v>3</v>
      </c>
      <c r="C9" s="31" t="str">
        <f>IF(ข้อมูลนร.2!G9="","",ข้อมูลนร.2!G9)</f>
        <v>เด็กหญิงปุยฝ้าย  บ้านสื่อ</v>
      </c>
      <c r="D9" s="579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115">
        <f t="shared" si="1"/>
        <v>0</v>
      </c>
      <c r="AK9" s="120">
        <f t="shared" si="2"/>
        <v>0</v>
      </c>
      <c r="AL9" s="120">
        <f t="shared" si="3"/>
        <v>0</v>
      </c>
      <c r="AM9" s="120">
        <f t="shared" si="4"/>
        <v>0</v>
      </c>
      <c r="AN9" s="120">
        <f t="shared" si="5"/>
        <v>0</v>
      </c>
      <c r="AO9" s="112"/>
    </row>
    <row r="10" spans="1:44">
      <c r="A10" s="112"/>
      <c r="B10" s="113" t="str">
        <f>IF(ข้อมูลนร.2!D10="","",ข้อมูลนร.2!D10)</f>
        <v/>
      </c>
      <c r="C10" s="31" t="str">
        <f>IF(ข้อมูลนร.2!G10="","",ข้อมูลนร.2!G10)</f>
        <v/>
      </c>
      <c r="D10" s="579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115" t="str">
        <f t="shared" si="1"/>
        <v/>
      </c>
      <c r="AK10" s="120" t="str">
        <f t="shared" si="2"/>
        <v/>
      </c>
      <c r="AL10" s="120" t="str">
        <f t="shared" si="3"/>
        <v/>
      </c>
      <c r="AM10" s="120" t="str">
        <f t="shared" si="4"/>
        <v/>
      </c>
      <c r="AN10" s="120" t="str">
        <f t="shared" si="5"/>
        <v/>
      </c>
      <c r="AO10" s="112"/>
    </row>
    <row r="11" spans="1:44">
      <c r="A11" s="112"/>
      <c r="B11" s="113" t="str">
        <f>IF(ข้อมูลนร.2!D11="","",ข้อมูลนร.2!D11)</f>
        <v/>
      </c>
      <c r="C11" s="31" t="str">
        <f>IF(ข้อมูลนร.2!G11="","",ข้อมูลนร.2!G11)</f>
        <v/>
      </c>
      <c r="D11" s="579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115" t="str">
        <f t="shared" si="1"/>
        <v/>
      </c>
      <c r="AK11" s="120" t="str">
        <f t="shared" si="2"/>
        <v/>
      </c>
      <c r="AL11" s="120" t="str">
        <f t="shared" si="3"/>
        <v/>
      </c>
      <c r="AM11" s="120" t="str">
        <f t="shared" si="4"/>
        <v/>
      </c>
      <c r="AN11" s="120" t="str">
        <f t="shared" si="5"/>
        <v/>
      </c>
      <c r="AO11" s="112"/>
    </row>
    <row r="12" spans="1:44">
      <c r="A12" s="112"/>
      <c r="B12" s="113" t="str">
        <f>IF(ข้อมูลนร.2!D12="","",ข้อมูลนร.2!D12)</f>
        <v/>
      </c>
      <c r="C12" s="31" t="str">
        <f>IF(ข้อมูลนร.2!G12="","",ข้อมูลนร.2!G12)</f>
        <v/>
      </c>
      <c r="D12" s="579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115" t="str">
        <f t="shared" si="1"/>
        <v/>
      </c>
      <c r="AK12" s="120" t="str">
        <f t="shared" si="2"/>
        <v/>
      </c>
      <c r="AL12" s="120" t="str">
        <f t="shared" si="3"/>
        <v/>
      </c>
      <c r="AM12" s="120" t="str">
        <f t="shared" si="4"/>
        <v/>
      </c>
      <c r="AN12" s="120" t="str">
        <f t="shared" si="5"/>
        <v/>
      </c>
      <c r="AO12" s="112"/>
    </row>
    <row r="13" spans="1:44">
      <c r="A13" s="112"/>
      <c r="B13" s="113" t="str">
        <f>IF(ข้อมูลนร.2!D13="","",ข้อมูลนร.2!D13)</f>
        <v/>
      </c>
      <c r="C13" s="31" t="str">
        <f>IF(ข้อมูลนร.2!G13="","",ข้อมูลนร.2!G13)</f>
        <v/>
      </c>
      <c r="D13" s="579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115" t="str">
        <f t="shared" si="1"/>
        <v/>
      </c>
      <c r="AK13" s="120" t="str">
        <f t="shared" si="2"/>
        <v/>
      </c>
      <c r="AL13" s="120" t="str">
        <f t="shared" si="3"/>
        <v/>
      </c>
      <c r="AM13" s="120" t="str">
        <f t="shared" si="4"/>
        <v/>
      </c>
      <c r="AN13" s="120" t="str">
        <f t="shared" si="5"/>
        <v/>
      </c>
      <c r="AO13" s="112"/>
    </row>
    <row r="14" spans="1:44">
      <c r="A14" s="112"/>
      <c r="B14" s="113" t="str">
        <f>IF(ข้อมูลนร.2!D14="","",ข้อมูลนร.2!D14)</f>
        <v/>
      </c>
      <c r="C14" s="31" t="str">
        <f>IF(ข้อมูลนร.2!G14="","",ข้อมูลนร.2!G14)</f>
        <v/>
      </c>
      <c r="D14" s="579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115" t="str">
        <f t="shared" si="1"/>
        <v/>
      </c>
      <c r="AK14" s="120" t="str">
        <f t="shared" si="2"/>
        <v/>
      </c>
      <c r="AL14" s="120" t="str">
        <f t="shared" si="3"/>
        <v/>
      </c>
      <c r="AM14" s="120" t="str">
        <f t="shared" si="4"/>
        <v/>
      </c>
      <c r="AN14" s="120" t="str">
        <f t="shared" si="5"/>
        <v/>
      </c>
      <c r="AO14" s="112"/>
    </row>
    <row r="15" spans="1:44">
      <c r="A15" s="112"/>
      <c r="B15" s="113" t="str">
        <f>IF(ข้อมูลนร.2!D15="","",ข้อมูลนร.2!D15)</f>
        <v/>
      </c>
      <c r="C15" s="31" t="str">
        <f>IF(ข้อมูลนร.2!G15="","",ข้อมูลนร.2!G15)</f>
        <v/>
      </c>
      <c r="D15" s="579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115" t="str">
        <f t="shared" si="1"/>
        <v/>
      </c>
      <c r="AK15" s="120" t="str">
        <f t="shared" si="2"/>
        <v/>
      </c>
      <c r="AL15" s="120" t="str">
        <f t="shared" si="3"/>
        <v/>
      </c>
      <c r="AM15" s="120" t="str">
        <f t="shared" si="4"/>
        <v/>
      </c>
      <c r="AN15" s="120" t="str">
        <f t="shared" si="5"/>
        <v/>
      </c>
      <c r="AO15" s="112"/>
    </row>
    <row r="16" spans="1:44">
      <c r="A16" s="112"/>
      <c r="B16" s="113" t="str">
        <f>IF(ข้อมูลนร.2!D16="","",ข้อมูลนร.2!D16)</f>
        <v/>
      </c>
      <c r="C16" s="31" t="str">
        <f>IF(ข้อมูลนร.2!G16="","",ข้อมูลนร.2!G16)</f>
        <v/>
      </c>
      <c r="D16" s="579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115" t="str">
        <f t="shared" si="1"/>
        <v/>
      </c>
      <c r="AK16" s="120" t="str">
        <f t="shared" si="2"/>
        <v/>
      </c>
      <c r="AL16" s="120" t="str">
        <f t="shared" si="3"/>
        <v/>
      </c>
      <c r="AM16" s="120" t="str">
        <f t="shared" si="4"/>
        <v/>
      </c>
      <c r="AN16" s="120" t="str">
        <f t="shared" si="5"/>
        <v/>
      </c>
      <c r="AO16" s="112"/>
    </row>
    <row r="17" spans="1:41">
      <c r="A17" s="112"/>
      <c r="B17" s="113" t="str">
        <f>IF(ข้อมูลนร.2!D17="","",ข้อมูลนร.2!D17)</f>
        <v/>
      </c>
      <c r="C17" s="31" t="str">
        <f>IF(ข้อมูลนร.2!G17="","",ข้อมูลนร.2!G17)</f>
        <v/>
      </c>
      <c r="D17" s="579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115" t="str">
        <f t="shared" si="1"/>
        <v/>
      </c>
      <c r="AK17" s="120" t="str">
        <f t="shared" si="2"/>
        <v/>
      </c>
      <c r="AL17" s="120" t="str">
        <f t="shared" si="3"/>
        <v/>
      </c>
      <c r="AM17" s="120" t="str">
        <f t="shared" si="4"/>
        <v/>
      </c>
      <c r="AN17" s="120" t="str">
        <f t="shared" si="5"/>
        <v/>
      </c>
      <c r="AO17" s="112"/>
    </row>
    <row r="18" spans="1:41">
      <c r="A18" s="112"/>
      <c r="B18" s="113" t="str">
        <f>IF(ข้อมูลนร.2!D18="","",ข้อมูลนร.2!D18)</f>
        <v/>
      </c>
      <c r="C18" s="31" t="str">
        <f>IF(ข้อมูลนร.2!G18="","",ข้อมูลนร.2!G18)</f>
        <v/>
      </c>
      <c r="D18" s="579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115" t="str">
        <f t="shared" si="1"/>
        <v/>
      </c>
      <c r="AK18" s="120" t="str">
        <f t="shared" si="2"/>
        <v/>
      </c>
      <c r="AL18" s="120" t="str">
        <f t="shared" si="3"/>
        <v/>
      </c>
      <c r="AM18" s="120" t="str">
        <f t="shared" si="4"/>
        <v/>
      </c>
      <c r="AN18" s="120" t="str">
        <f t="shared" si="5"/>
        <v/>
      </c>
      <c r="AO18" s="112"/>
    </row>
    <row r="19" spans="1:41">
      <c r="A19" s="112"/>
      <c r="B19" s="113" t="str">
        <f>IF(ข้อมูลนร.2!D19="","",ข้อมูลนร.2!D19)</f>
        <v/>
      </c>
      <c r="C19" s="31" t="str">
        <f>IF(ข้อมูลนร.2!G19="","",ข้อมูลนร.2!G19)</f>
        <v/>
      </c>
      <c r="D19" s="579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115" t="str">
        <f t="shared" si="1"/>
        <v/>
      </c>
      <c r="AK19" s="120" t="str">
        <f t="shared" si="2"/>
        <v/>
      </c>
      <c r="AL19" s="120" t="str">
        <f t="shared" si="3"/>
        <v/>
      </c>
      <c r="AM19" s="120" t="str">
        <f t="shared" si="4"/>
        <v/>
      </c>
      <c r="AN19" s="120" t="str">
        <f t="shared" si="5"/>
        <v/>
      </c>
      <c r="AO19" s="112"/>
    </row>
    <row r="20" spans="1:41">
      <c r="A20" s="112"/>
      <c r="B20" s="113" t="str">
        <f>IF(ข้อมูลนร.2!D20="","",ข้อมูลนร.2!D20)</f>
        <v/>
      </c>
      <c r="C20" s="31" t="str">
        <f>IF(ข้อมูลนร.2!G20="","",ข้อมูลนร.2!G20)</f>
        <v/>
      </c>
      <c r="D20" s="579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115" t="str">
        <f t="shared" si="1"/>
        <v/>
      </c>
      <c r="AK20" s="120" t="str">
        <f t="shared" si="2"/>
        <v/>
      </c>
      <c r="AL20" s="120" t="str">
        <f t="shared" si="3"/>
        <v/>
      </c>
      <c r="AM20" s="120" t="str">
        <f t="shared" si="4"/>
        <v/>
      </c>
      <c r="AN20" s="120" t="str">
        <f t="shared" si="5"/>
        <v/>
      </c>
      <c r="AO20" s="112"/>
    </row>
    <row r="21" spans="1:41">
      <c r="A21" s="112"/>
      <c r="B21" s="113" t="str">
        <f>IF(ข้อมูลนร.2!D21="","",ข้อมูลนร.2!D21)</f>
        <v/>
      </c>
      <c r="C21" s="31" t="str">
        <f>IF(ข้อมูลนร.2!G21="","",ข้อมูลนร.2!G21)</f>
        <v/>
      </c>
      <c r="D21" s="579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115" t="str">
        <f t="shared" si="1"/>
        <v/>
      </c>
      <c r="AK21" s="120" t="str">
        <f t="shared" si="2"/>
        <v/>
      </c>
      <c r="AL21" s="120" t="str">
        <f t="shared" si="3"/>
        <v/>
      </c>
      <c r="AM21" s="120" t="str">
        <f t="shared" si="4"/>
        <v/>
      </c>
      <c r="AN21" s="120" t="str">
        <f t="shared" si="5"/>
        <v/>
      </c>
      <c r="AO21" s="112"/>
    </row>
    <row r="22" spans="1:41">
      <c r="A22" s="112"/>
      <c r="B22" s="113" t="str">
        <f>IF(ข้อมูลนร.2!D22="","",ข้อมูลนร.2!D22)</f>
        <v/>
      </c>
      <c r="C22" s="31" t="str">
        <f>IF(ข้อมูลนร.2!G22="","",ข้อมูลนร.2!G22)</f>
        <v/>
      </c>
      <c r="D22" s="57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115" t="str">
        <f t="shared" si="1"/>
        <v/>
      </c>
      <c r="AK22" s="120" t="str">
        <f t="shared" si="2"/>
        <v/>
      </c>
      <c r="AL22" s="120" t="str">
        <f t="shared" si="3"/>
        <v/>
      </c>
      <c r="AM22" s="120" t="str">
        <f t="shared" si="4"/>
        <v/>
      </c>
      <c r="AN22" s="120" t="str">
        <f t="shared" si="5"/>
        <v/>
      </c>
      <c r="AO22" s="112"/>
    </row>
    <row r="23" spans="1:41">
      <c r="A23" s="112"/>
      <c r="B23" s="113" t="str">
        <f>IF(ข้อมูลนร.2!D23="","",ข้อมูลนร.2!D23)</f>
        <v/>
      </c>
      <c r="C23" s="31" t="str">
        <f>IF(ข้อมูลนร.2!G23="","",ข้อมูลนร.2!G23)</f>
        <v/>
      </c>
      <c r="D23" s="579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115" t="str">
        <f t="shared" si="1"/>
        <v/>
      </c>
      <c r="AK23" s="120" t="str">
        <f t="shared" si="2"/>
        <v/>
      </c>
      <c r="AL23" s="120" t="str">
        <f t="shared" si="3"/>
        <v/>
      </c>
      <c r="AM23" s="120" t="str">
        <f t="shared" si="4"/>
        <v/>
      </c>
      <c r="AN23" s="120" t="str">
        <f t="shared" si="5"/>
        <v/>
      </c>
      <c r="AO23" s="112"/>
    </row>
    <row r="24" spans="1:41">
      <c r="A24" s="112"/>
      <c r="B24" s="113" t="str">
        <f>IF(ข้อมูลนร.2!D24="","",ข้อมูลนร.2!D24)</f>
        <v/>
      </c>
      <c r="C24" s="31" t="str">
        <f>IF(ข้อมูลนร.2!G24="","",ข้อมูลนร.2!G24)</f>
        <v/>
      </c>
      <c r="D24" s="579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115" t="str">
        <f t="shared" si="1"/>
        <v/>
      </c>
      <c r="AK24" s="120" t="str">
        <f t="shared" si="2"/>
        <v/>
      </c>
      <c r="AL24" s="120" t="str">
        <f t="shared" si="3"/>
        <v/>
      </c>
      <c r="AM24" s="120" t="str">
        <f t="shared" si="4"/>
        <v/>
      </c>
      <c r="AN24" s="120" t="str">
        <f t="shared" si="5"/>
        <v/>
      </c>
      <c r="AO24" s="112"/>
    </row>
    <row r="25" spans="1:41">
      <c r="A25" s="112"/>
      <c r="B25" s="113" t="str">
        <f>IF(ข้อมูลนร.2!D25="","",ข้อมูลนร.2!D25)</f>
        <v/>
      </c>
      <c r="C25" s="31" t="str">
        <f>IF(ข้อมูลนร.2!G25="","",ข้อมูลนร.2!G25)</f>
        <v/>
      </c>
      <c r="D25" s="579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115" t="str">
        <f t="shared" si="1"/>
        <v/>
      </c>
      <c r="AK25" s="120" t="str">
        <f t="shared" si="2"/>
        <v/>
      </c>
      <c r="AL25" s="120" t="str">
        <f t="shared" si="3"/>
        <v/>
      </c>
      <c r="AM25" s="120" t="str">
        <f t="shared" si="4"/>
        <v/>
      </c>
      <c r="AN25" s="120" t="str">
        <f t="shared" si="5"/>
        <v/>
      </c>
      <c r="AO25" s="112"/>
    </row>
    <row r="26" spans="1:41">
      <c r="A26" s="112"/>
      <c r="B26" s="113" t="str">
        <f>IF(ข้อมูลนร.2!D26="","",ข้อมูลนร.2!D26)</f>
        <v/>
      </c>
      <c r="C26" s="31" t="str">
        <f>IF(ข้อมูลนร.2!G26="","",ข้อมูลนร.2!G26)</f>
        <v/>
      </c>
      <c r="D26" s="579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115" t="str">
        <f t="shared" si="1"/>
        <v/>
      </c>
      <c r="AK26" s="120" t="str">
        <f t="shared" si="2"/>
        <v/>
      </c>
      <c r="AL26" s="120" t="str">
        <f t="shared" si="3"/>
        <v/>
      </c>
      <c r="AM26" s="120" t="str">
        <f t="shared" si="4"/>
        <v/>
      </c>
      <c r="AN26" s="120" t="str">
        <f t="shared" si="5"/>
        <v/>
      </c>
      <c r="AO26" s="112"/>
    </row>
    <row r="27" spans="1:41">
      <c r="A27" s="112"/>
      <c r="B27" s="113" t="str">
        <f>IF(ข้อมูลนร.2!D27="","",ข้อมูลนร.2!D27)</f>
        <v/>
      </c>
      <c r="C27" s="31" t="str">
        <f>IF(ข้อมูลนร.2!G27="","",ข้อมูลนร.2!G27)</f>
        <v/>
      </c>
      <c r="D27" s="579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115" t="str">
        <f t="shared" si="1"/>
        <v/>
      </c>
      <c r="AK27" s="120" t="str">
        <f t="shared" si="2"/>
        <v/>
      </c>
      <c r="AL27" s="120" t="str">
        <f t="shared" si="3"/>
        <v/>
      </c>
      <c r="AM27" s="120" t="str">
        <f t="shared" si="4"/>
        <v/>
      </c>
      <c r="AN27" s="120" t="str">
        <f t="shared" si="5"/>
        <v/>
      </c>
      <c r="AO27" s="112"/>
    </row>
    <row r="28" spans="1:41">
      <c r="A28" s="112"/>
      <c r="B28" s="113" t="str">
        <f>IF(ข้อมูลนร.2!D28="","",ข้อมูลนร.2!D28)</f>
        <v/>
      </c>
      <c r="C28" s="31" t="str">
        <f>IF(ข้อมูลนร.2!G28="","",ข้อมูลนร.2!G28)</f>
        <v/>
      </c>
      <c r="D28" s="579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115" t="str">
        <f t="shared" si="1"/>
        <v/>
      </c>
      <c r="AK28" s="120" t="str">
        <f t="shared" si="2"/>
        <v/>
      </c>
      <c r="AL28" s="120" t="str">
        <f t="shared" si="3"/>
        <v/>
      </c>
      <c r="AM28" s="120" t="str">
        <f t="shared" si="4"/>
        <v/>
      </c>
      <c r="AN28" s="120" t="str">
        <f t="shared" si="5"/>
        <v/>
      </c>
      <c r="AO28" s="112"/>
    </row>
    <row r="29" spans="1:41">
      <c r="A29" s="112"/>
      <c r="B29" s="113" t="str">
        <f>IF(ข้อมูลนร.2!D29="","",ข้อมูลนร.2!D29)</f>
        <v/>
      </c>
      <c r="C29" s="31" t="str">
        <f>IF(ข้อมูลนร.2!G29="","",ข้อมูลนร.2!G29)</f>
        <v/>
      </c>
      <c r="D29" s="57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115" t="str">
        <f t="shared" si="1"/>
        <v/>
      </c>
      <c r="AK29" s="120" t="str">
        <f t="shared" si="2"/>
        <v/>
      </c>
      <c r="AL29" s="120" t="str">
        <f t="shared" si="3"/>
        <v/>
      </c>
      <c r="AM29" s="120" t="str">
        <f t="shared" si="4"/>
        <v/>
      </c>
      <c r="AN29" s="120" t="str">
        <f t="shared" si="5"/>
        <v/>
      </c>
      <c r="AO29" s="112"/>
    </row>
    <row r="30" spans="1:41">
      <c r="A30" s="112"/>
      <c r="B30" s="113" t="str">
        <f>IF(ข้อมูลนร.2!D30="","",ข้อมูลนร.2!D30)</f>
        <v/>
      </c>
      <c r="C30" s="31" t="str">
        <f>IF(ข้อมูลนร.2!G30="","",ข้อมูลนร.2!G30)</f>
        <v/>
      </c>
      <c r="D30" s="579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115" t="str">
        <f t="shared" si="1"/>
        <v/>
      </c>
      <c r="AK30" s="120" t="str">
        <f t="shared" si="2"/>
        <v/>
      </c>
      <c r="AL30" s="120" t="str">
        <f t="shared" si="3"/>
        <v/>
      </c>
      <c r="AM30" s="120" t="str">
        <f t="shared" si="4"/>
        <v/>
      </c>
      <c r="AN30" s="120" t="str">
        <f t="shared" si="5"/>
        <v/>
      </c>
      <c r="AO30" s="112"/>
    </row>
    <row r="31" spans="1:41">
      <c r="A31" s="112"/>
      <c r="B31" s="113" t="str">
        <f>IF(ข้อมูลนร.2!D31="","",ข้อมูลนร.2!D31)</f>
        <v/>
      </c>
      <c r="C31" s="31" t="str">
        <f>IF(ข้อมูลนร.2!G31="","",ข้อมูลนร.2!G31)</f>
        <v/>
      </c>
      <c r="D31" s="579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115" t="str">
        <f t="shared" si="1"/>
        <v/>
      </c>
      <c r="AK31" s="120" t="str">
        <f t="shared" si="2"/>
        <v/>
      </c>
      <c r="AL31" s="120" t="str">
        <f t="shared" si="3"/>
        <v/>
      </c>
      <c r="AM31" s="120" t="str">
        <f t="shared" si="4"/>
        <v/>
      </c>
      <c r="AN31" s="120" t="str">
        <f t="shared" si="5"/>
        <v/>
      </c>
      <c r="AO31" s="112"/>
    </row>
    <row r="32" spans="1:41">
      <c r="A32" s="112"/>
      <c r="B32" s="113" t="str">
        <f>IF(ข้อมูลนร.2!D32="","",ข้อมูลนร.2!D32)</f>
        <v/>
      </c>
      <c r="C32" s="31" t="str">
        <f>IF(ข้อมูลนร.2!G32="","",ข้อมูลนร.2!G32)</f>
        <v/>
      </c>
      <c r="D32" s="579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115" t="str">
        <f t="shared" si="1"/>
        <v/>
      </c>
      <c r="AK32" s="120" t="str">
        <f t="shared" si="2"/>
        <v/>
      </c>
      <c r="AL32" s="120" t="str">
        <f t="shared" si="3"/>
        <v/>
      </c>
      <c r="AM32" s="120" t="str">
        <f t="shared" si="4"/>
        <v/>
      </c>
      <c r="AN32" s="120" t="str">
        <f t="shared" si="5"/>
        <v/>
      </c>
      <c r="AO32" s="112"/>
    </row>
    <row r="33" spans="1:41">
      <c r="A33" s="112"/>
      <c r="B33" s="113" t="str">
        <f>IF(ข้อมูลนร.2!D33="","",ข้อมูลนร.2!D33)</f>
        <v/>
      </c>
      <c r="C33" s="31" t="str">
        <f>IF(ข้อมูลนร.2!G33="","",ข้อมูลนร.2!G33)</f>
        <v/>
      </c>
      <c r="D33" s="579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115" t="str">
        <f t="shared" si="1"/>
        <v/>
      </c>
      <c r="AK33" s="120" t="str">
        <f t="shared" si="2"/>
        <v/>
      </c>
      <c r="AL33" s="120" t="str">
        <f t="shared" si="3"/>
        <v/>
      </c>
      <c r="AM33" s="120" t="str">
        <f t="shared" si="4"/>
        <v/>
      </c>
      <c r="AN33" s="120" t="str">
        <f t="shared" si="5"/>
        <v/>
      </c>
      <c r="AO33" s="112"/>
    </row>
    <row r="34" spans="1:41">
      <c r="A34" s="112"/>
      <c r="B34" s="113" t="str">
        <f>IF(ข้อมูลนร.2!D34="","",ข้อมูลนร.2!D34)</f>
        <v/>
      </c>
      <c r="C34" s="31" t="str">
        <f>IF(ข้อมูลนร.2!G34="","",ข้อมูลนร.2!G34)</f>
        <v/>
      </c>
      <c r="D34" s="579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115" t="str">
        <f t="shared" si="1"/>
        <v/>
      </c>
      <c r="AK34" s="120" t="str">
        <f t="shared" si="2"/>
        <v/>
      </c>
      <c r="AL34" s="120" t="str">
        <f t="shared" si="3"/>
        <v/>
      </c>
      <c r="AM34" s="120" t="str">
        <f t="shared" si="4"/>
        <v/>
      </c>
      <c r="AN34" s="120" t="str">
        <f t="shared" si="5"/>
        <v/>
      </c>
      <c r="AO34" s="112"/>
    </row>
    <row r="35" spans="1:41">
      <c r="A35" s="112"/>
      <c r="B35" s="113" t="str">
        <f>IF(ข้อมูลนร.2!D35="","",ข้อมูลนร.2!D35)</f>
        <v/>
      </c>
      <c r="C35" s="31" t="str">
        <f>IF(ข้อมูลนร.2!G35="","",ข้อมูลนร.2!G35)</f>
        <v/>
      </c>
      <c r="D35" s="579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115" t="str">
        <f t="shared" si="1"/>
        <v/>
      </c>
      <c r="AK35" s="120" t="str">
        <f t="shared" si="2"/>
        <v/>
      </c>
      <c r="AL35" s="120" t="str">
        <f t="shared" si="3"/>
        <v/>
      </c>
      <c r="AM35" s="120" t="str">
        <f t="shared" si="4"/>
        <v/>
      </c>
      <c r="AN35" s="120" t="str">
        <f t="shared" si="5"/>
        <v/>
      </c>
      <c r="AO35" s="112"/>
    </row>
    <row r="36" spans="1:41">
      <c r="A36" s="112"/>
      <c r="B36" s="113" t="str">
        <f>IF(ข้อมูลนร.2!D36="","",ข้อมูลนร.2!D36)</f>
        <v/>
      </c>
      <c r="C36" s="31" t="str">
        <f>IF(ข้อมูลนร.2!G36="","",ข้อมูลนร.2!G36)</f>
        <v/>
      </c>
      <c r="D36" s="579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115" t="str">
        <f t="shared" si="1"/>
        <v/>
      </c>
      <c r="AK36" s="120" t="str">
        <f t="shared" si="2"/>
        <v/>
      </c>
      <c r="AL36" s="120" t="str">
        <f t="shared" si="3"/>
        <v/>
      </c>
      <c r="AM36" s="120" t="str">
        <f t="shared" si="4"/>
        <v/>
      </c>
      <c r="AN36" s="120" t="str">
        <f t="shared" si="5"/>
        <v/>
      </c>
      <c r="AO36" s="112"/>
    </row>
    <row r="37" spans="1:41">
      <c r="A37" s="112"/>
      <c r="B37" s="113" t="str">
        <f>IF(ข้อมูลนร.2!D37="","",ข้อมูลนร.2!D37)</f>
        <v/>
      </c>
      <c r="C37" s="31" t="str">
        <f>IF(ข้อมูลนร.2!G37="","",ข้อมูลนร.2!G37)</f>
        <v/>
      </c>
      <c r="D37" s="579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115" t="str">
        <f t="shared" ref="AJ37:AJ46" si="6">IF(C37="","",COUNTIF(E37:AI37,"/"))</f>
        <v/>
      </c>
      <c r="AK37" s="120" t="str">
        <f t="shared" ref="AK37:AK46" si="7">IF(C37="","",COUNTIF(E37:AI37,"/"))</f>
        <v/>
      </c>
      <c r="AL37" s="120" t="str">
        <f t="shared" ref="AL37:AL46" si="8">IF(C37="","",COUNTIF(E37:AI37,"ป"))</f>
        <v/>
      </c>
      <c r="AM37" s="120" t="str">
        <f t="shared" ref="AM37:AM46" si="9">IF(C37="","",COUNTIF(E37:AI37,"ล"))</f>
        <v/>
      </c>
      <c r="AN37" s="120" t="str">
        <f t="shared" ref="AN37:AN46" si="10">IF(C37="","",COUNTIF(E37:AI37,"ข"))</f>
        <v/>
      </c>
      <c r="AO37" s="112"/>
    </row>
    <row r="38" spans="1:41">
      <c r="A38" s="112"/>
      <c r="B38" s="113" t="str">
        <f>IF(ข้อมูลนร.2!D38="","",ข้อมูลนร.2!D38)</f>
        <v/>
      </c>
      <c r="C38" s="31" t="str">
        <f>IF(ข้อมูลนร.2!G38="","",ข้อมูลนร.2!G38)</f>
        <v/>
      </c>
      <c r="D38" s="579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115" t="str">
        <f t="shared" si="6"/>
        <v/>
      </c>
      <c r="AK38" s="120" t="str">
        <f t="shared" si="7"/>
        <v/>
      </c>
      <c r="AL38" s="120" t="str">
        <f t="shared" si="8"/>
        <v/>
      </c>
      <c r="AM38" s="120" t="str">
        <f t="shared" si="9"/>
        <v/>
      </c>
      <c r="AN38" s="120" t="str">
        <f t="shared" si="10"/>
        <v/>
      </c>
      <c r="AO38" s="112"/>
    </row>
    <row r="39" spans="1:41">
      <c r="A39" s="112"/>
      <c r="B39" s="113" t="str">
        <f>IF(ข้อมูลนร.2!D39="","",ข้อมูลนร.2!D39)</f>
        <v/>
      </c>
      <c r="C39" s="31" t="str">
        <f>IF(ข้อมูลนร.2!G39="","",ข้อมูลนร.2!G39)</f>
        <v/>
      </c>
      <c r="D39" s="579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115" t="str">
        <f t="shared" si="6"/>
        <v/>
      </c>
      <c r="AK39" s="120" t="str">
        <f t="shared" si="7"/>
        <v/>
      </c>
      <c r="AL39" s="120" t="str">
        <f t="shared" si="8"/>
        <v/>
      </c>
      <c r="AM39" s="120" t="str">
        <f t="shared" si="9"/>
        <v/>
      </c>
      <c r="AN39" s="120" t="str">
        <f t="shared" si="10"/>
        <v/>
      </c>
      <c r="AO39" s="112"/>
    </row>
    <row r="40" spans="1:41">
      <c r="A40" s="112"/>
      <c r="B40" s="113" t="str">
        <f>IF(ข้อมูลนร.2!D40="","",ข้อมูลนร.2!D40)</f>
        <v/>
      </c>
      <c r="C40" s="31" t="str">
        <f>IF(ข้อมูลนร.2!G40="","",ข้อมูลนร.2!G40)</f>
        <v/>
      </c>
      <c r="D40" s="579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115" t="str">
        <f t="shared" si="6"/>
        <v/>
      </c>
      <c r="AK40" s="120" t="str">
        <f t="shared" si="7"/>
        <v/>
      </c>
      <c r="AL40" s="120" t="str">
        <f t="shared" si="8"/>
        <v/>
      </c>
      <c r="AM40" s="120" t="str">
        <f t="shared" si="9"/>
        <v/>
      </c>
      <c r="AN40" s="120" t="str">
        <f t="shared" si="10"/>
        <v/>
      </c>
      <c r="AO40" s="112"/>
    </row>
    <row r="41" spans="1:41">
      <c r="A41" s="112"/>
      <c r="B41" s="113" t="str">
        <f>IF(ข้อมูลนร.2!D41="","",ข้อมูลนร.2!D41)</f>
        <v/>
      </c>
      <c r="C41" s="31" t="str">
        <f>IF(ข้อมูลนร.2!G41="","",ข้อมูลนร.2!G41)</f>
        <v/>
      </c>
      <c r="D41" s="579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115" t="str">
        <f t="shared" si="6"/>
        <v/>
      </c>
      <c r="AK41" s="120" t="str">
        <f t="shared" si="7"/>
        <v/>
      </c>
      <c r="AL41" s="120" t="str">
        <f t="shared" si="8"/>
        <v/>
      </c>
      <c r="AM41" s="120" t="str">
        <f t="shared" si="9"/>
        <v/>
      </c>
      <c r="AN41" s="120" t="str">
        <f t="shared" si="10"/>
        <v/>
      </c>
      <c r="AO41" s="112"/>
    </row>
    <row r="42" spans="1:41">
      <c r="A42" s="112"/>
      <c r="B42" s="113" t="str">
        <f>IF(ข้อมูลนร.2!D42="","",ข้อมูลนร.2!D42)</f>
        <v/>
      </c>
      <c r="C42" s="31" t="str">
        <f>IF(ข้อมูลนร.2!G42="","",ข้อมูลนร.2!G42)</f>
        <v/>
      </c>
      <c r="D42" s="579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115" t="str">
        <f t="shared" si="6"/>
        <v/>
      </c>
      <c r="AK42" s="120" t="str">
        <f t="shared" si="7"/>
        <v/>
      </c>
      <c r="AL42" s="120" t="str">
        <f t="shared" si="8"/>
        <v/>
      </c>
      <c r="AM42" s="120" t="str">
        <f t="shared" si="9"/>
        <v/>
      </c>
      <c r="AN42" s="120" t="str">
        <f t="shared" si="10"/>
        <v/>
      </c>
      <c r="AO42" s="112"/>
    </row>
    <row r="43" spans="1:41">
      <c r="A43" s="112"/>
      <c r="B43" s="113" t="str">
        <f>IF(ข้อมูลนร.2!D43="","",ข้อมูลนร.2!D43)</f>
        <v/>
      </c>
      <c r="C43" s="31" t="str">
        <f>IF(ข้อมูลนร.2!G43="","",ข้อมูลนร.2!G43)</f>
        <v/>
      </c>
      <c r="D43" s="579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115" t="str">
        <f t="shared" si="6"/>
        <v/>
      </c>
      <c r="AK43" s="120" t="str">
        <f t="shared" si="7"/>
        <v/>
      </c>
      <c r="AL43" s="120" t="str">
        <f t="shared" si="8"/>
        <v/>
      </c>
      <c r="AM43" s="120" t="str">
        <f t="shared" si="9"/>
        <v/>
      </c>
      <c r="AN43" s="120" t="str">
        <f t="shared" si="10"/>
        <v/>
      </c>
      <c r="AO43" s="112"/>
    </row>
    <row r="44" spans="1:41">
      <c r="A44" s="112"/>
      <c r="B44" s="113" t="str">
        <f>IF(ข้อมูลนร.2!D44="","",ข้อมูลนร.2!D44)</f>
        <v/>
      </c>
      <c r="C44" s="31" t="str">
        <f>IF(ข้อมูลนร.2!G44="","",ข้อมูลนร.2!G44)</f>
        <v/>
      </c>
      <c r="D44" s="579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115" t="str">
        <f t="shared" si="6"/>
        <v/>
      </c>
      <c r="AK44" s="120" t="str">
        <f t="shared" si="7"/>
        <v/>
      </c>
      <c r="AL44" s="120" t="str">
        <f t="shared" si="8"/>
        <v/>
      </c>
      <c r="AM44" s="120" t="str">
        <f t="shared" si="9"/>
        <v/>
      </c>
      <c r="AN44" s="120" t="str">
        <f t="shared" si="10"/>
        <v/>
      </c>
      <c r="AO44" s="112"/>
    </row>
    <row r="45" spans="1:41">
      <c r="A45" s="112"/>
      <c r="B45" s="113" t="str">
        <f>IF(ข้อมูลนร.2!D45="","",ข้อมูลนร.2!D45)</f>
        <v/>
      </c>
      <c r="C45" s="31" t="str">
        <f>IF(ข้อมูลนร.2!G45="","",ข้อมูลนร.2!G45)</f>
        <v/>
      </c>
      <c r="D45" s="579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115" t="str">
        <f t="shared" si="6"/>
        <v/>
      </c>
      <c r="AK45" s="120" t="str">
        <f t="shared" si="7"/>
        <v/>
      </c>
      <c r="AL45" s="120" t="str">
        <f t="shared" si="8"/>
        <v/>
      </c>
      <c r="AM45" s="120" t="str">
        <f t="shared" si="9"/>
        <v/>
      </c>
      <c r="AN45" s="120" t="str">
        <f t="shared" si="10"/>
        <v/>
      </c>
      <c r="AO45" s="112"/>
    </row>
    <row r="46" spans="1:41">
      <c r="A46" s="112"/>
      <c r="B46" s="113" t="str">
        <f>IF(ข้อมูลนร.2!D46="","",ข้อมูลนร.2!D46)</f>
        <v/>
      </c>
      <c r="C46" s="31" t="str">
        <f>IF(ข้อมูลนร.2!G46="","",ข้อมูลนร.2!G46)</f>
        <v/>
      </c>
      <c r="D46" s="225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115" t="str">
        <f t="shared" si="6"/>
        <v/>
      </c>
      <c r="AK46" s="120" t="str">
        <f t="shared" si="7"/>
        <v/>
      </c>
      <c r="AL46" s="120" t="str">
        <f t="shared" si="8"/>
        <v/>
      </c>
      <c r="AM46" s="120" t="str">
        <f t="shared" si="9"/>
        <v/>
      </c>
      <c r="AN46" s="120" t="str">
        <f t="shared" si="10"/>
        <v/>
      </c>
      <c r="AO46" s="112"/>
    </row>
    <row r="47" spans="1:41">
      <c r="A47" s="112"/>
      <c r="B47" s="570" t="s">
        <v>68</v>
      </c>
      <c r="C47" s="571"/>
      <c r="D47" s="580"/>
      <c r="E47" s="581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2"/>
      <c r="V47" s="582"/>
      <c r="W47" s="582"/>
      <c r="X47" s="582"/>
      <c r="Y47" s="582"/>
      <c r="Z47" s="582"/>
      <c r="AA47" s="582"/>
      <c r="AB47" s="582"/>
      <c r="AC47" s="582"/>
      <c r="AD47" s="582"/>
      <c r="AE47" s="582"/>
      <c r="AF47" s="582"/>
      <c r="AG47" s="582"/>
      <c r="AH47" s="582"/>
      <c r="AI47" s="582"/>
      <c r="AJ47" s="583"/>
      <c r="AK47" s="584"/>
      <c r="AL47" s="585"/>
      <c r="AM47" s="585"/>
      <c r="AN47" s="586"/>
      <c r="AO47" s="112"/>
    </row>
    <row r="48" spans="1:4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</sheetData>
  <sheetProtection algorithmName="SHA-512" hashValue="sU7ogXVSLttUc+A8BFcQnsbg3qhbHJgpv+GEiXVV/wLxlZI/2dH/xuP5DpYn9VxnIdEkoylrRmlPhQtvZ3KzTw==" saltValue="M8GiB0la2aiyDkfMuKcARQ==" spinCount="100000" sheet="1" objects="1" scenarios="1" selectLockedCells="1"/>
  <protectedRanges>
    <protectedRange sqref="E47 E6:AI6" name="ช่วง1"/>
    <protectedRange sqref="J7:AI7 E8:F46 H8:AI46" name="ช่วง1_4"/>
    <protectedRange sqref="I7" name="ช่วง1_1_2"/>
    <protectedRange sqref="E7:H7 G8:G46" name="ช่วง1_2_2"/>
  </protectedRanges>
  <mergeCells count="18">
    <mergeCell ref="D2:AJ2"/>
    <mergeCell ref="B4:B6"/>
    <mergeCell ref="C4:C6"/>
    <mergeCell ref="D4:G4"/>
    <mergeCell ref="H4:I4"/>
    <mergeCell ref="J4:L4"/>
    <mergeCell ref="M4:S4"/>
    <mergeCell ref="T4:U4"/>
    <mergeCell ref="V4:Y4"/>
    <mergeCell ref="Z4:AI4"/>
    <mergeCell ref="AJ4:AJ5"/>
    <mergeCell ref="D3:AJ3"/>
    <mergeCell ref="D7:D45"/>
    <mergeCell ref="B47:D47"/>
    <mergeCell ref="E47:AJ47"/>
    <mergeCell ref="AK47:AN47"/>
    <mergeCell ref="AK4:AN4"/>
    <mergeCell ref="AK5:AN5"/>
  </mergeCells>
  <conditionalFormatting sqref="E7:AI46">
    <cfRule type="cellIs" dxfId="6" priority="1" operator="equal">
      <formula>"ข"</formula>
    </cfRule>
    <cfRule type="cellIs" dxfId="5" priority="2" operator="equal">
      <formula>"ล"</formula>
    </cfRule>
    <cfRule type="cellIs" dxfId="4" priority="3" operator="equal">
      <formula>"ป"</formula>
    </cfRule>
    <cfRule type="cellIs" dxfId="3" priority="4" operator="equal">
      <formula>"/"</formula>
    </cfRule>
  </conditionalFormatting>
  <pageMargins left="0.7" right="0.7" top="0.75" bottom="0.75" header="0.3" footer="0.3"/>
  <pageSetup paperSize="9" orientation="portrait" horizontalDpi="4294967293" verticalDpi="0" r:id="rId1"/>
  <ignoredErrors>
    <ignoredError sqref="F5:AI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SS!$A$3:$A$6</xm:f>
          </x14:formula1>
          <xm:sqref>E6:AI46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0.39997558519241921"/>
    <pageSetUpPr autoPageBreaks="0"/>
  </sheetPr>
  <dimension ref="B1:X47"/>
  <sheetViews>
    <sheetView showGridLines="0" showRowColHeaders="0" workbookViewId="0">
      <selection activeCell="S7" sqref="S7"/>
    </sheetView>
  </sheetViews>
  <sheetFormatPr defaultColWidth="4.625" defaultRowHeight="18.75"/>
  <cols>
    <col min="1" max="1" width="18.375" style="32" customWidth="1"/>
    <col min="2" max="2" width="3.375" style="32" customWidth="1"/>
    <col min="3" max="3" width="5.25" style="35" bestFit="1" customWidth="1"/>
    <col min="4" max="4" width="23.25" style="32" customWidth="1"/>
    <col min="5" max="5" width="4.75" style="32" customWidth="1"/>
    <col min="6" max="14" width="4.625" style="32"/>
    <col min="15" max="15" width="4.625" style="32" customWidth="1"/>
    <col min="16" max="21" width="4.625" style="32"/>
    <col min="22" max="22" width="7.625" style="32" customWidth="1"/>
    <col min="23" max="23" width="6.75" style="32" customWidth="1"/>
    <col min="24" max="24" width="3.375" style="32" customWidth="1"/>
    <col min="25" max="16384" width="4.625" style="32"/>
  </cols>
  <sheetData>
    <row r="1" spans="2:24" ht="34.5" customHeight="1">
      <c r="B1" s="125"/>
      <c r="C1" s="126"/>
      <c r="D1" s="125"/>
      <c r="E1" s="125"/>
      <c r="F1" s="597" t="str">
        <f>"สรุปเวลาเรียน        ชั้น"&amp;""&amp;ข้อมูลพื้นฐาน!T13&amp;"    ปีการศึกษา"&amp;"    "&amp;ข้อมูลพื้นฐาน!X6</f>
        <v>สรุปเวลาเรียน        ชั้นมัธยมศึกษาปีที่  2    ปีการศึกษา    2566</v>
      </c>
      <c r="G1" s="597" t="e">
        <f>"ปีการศึกษา"&amp;"  "&amp;#REF!</f>
        <v>#REF!</v>
      </c>
      <c r="H1" s="597" t="e">
        <f>"ปีการศึกษา"&amp;"  "&amp;#REF!</f>
        <v>#REF!</v>
      </c>
      <c r="I1" s="597" t="e">
        <f>"ปีการศึกษา"&amp;"  "&amp;#REF!</f>
        <v>#REF!</v>
      </c>
      <c r="J1" s="597" t="e">
        <f>"ปีการศึกษา"&amp;"  "&amp;#REF!</f>
        <v>#REF!</v>
      </c>
      <c r="K1" s="597" t="e">
        <f>"ปีการศึกษา"&amp;"  "&amp;#REF!</f>
        <v>#REF!</v>
      </c>
      <c r="L1" s="597" t="e">
        <f>"ปีการศึกษา"&amp;"  "&amp;#REF!</f>
        <v>#REF!</v>
      </c>
      <c r="M1" s="597" t="e">
        <f>"ปีการศึกษา"&amp;"  "&amp;#REF!</f>
        <v>#REF!</v>
      </c>
      <c r="N1" s="597" t="e">
        <f>"ปีการศึกษา"&amp;"  "&amp;#REF!</f>
        <v>#REF!</v>
      </c>
      <c r="O1" s="597" t="e">
        <f>"ปีการศึกษา"&amp;"  "&amp;#REF!</f>
        <v>#REF!</v>
      </c>
      <c r="P1" s="597" t="e">
        <f>"ปีการศึกษา"&amp;"  "&amp;#REF!</f>
        <v>#REF!</v>
      </c>
      <c r="Q1" s="597" t="e">
        <f>"ปีการศึกษา"&amp;"  "&amp;#REF!</f>
        <v>#REF!</v>
      </c>
      <c r="R1" s="597" t="e">
        <f>"ปีการศึกษา"&amp;"  "&amp;#REF!</f>
        <v>#REF!</v>
      </c>
      <c r="S1" s="597" t="e">
        <f>"ปีการศึกษา"&amp;"  "&amp;#REF!</f>
        <v>#REF!</v>
      </c>
      <c r="T1" s="597" t="e">
        <f>"ปีการศึกษา"&amp;"  "&amp;#REF!</f>
        <v>#REF!</v>
      </c>
      <c r="U1" s="125"/>
      <c r="V1" s="125"/>
      <c r="W1" s="125"/>
      <c r="X1" s="125"/>
    </row>
    <row r="2" spans="2:24" ht="22.5" customHeight="1">
      <c r="B2" s="125"/>
      <c r="C2" s="127"/>
      <c r="D2" s="128"/>
      <c r="E2" s="604" t="str">
        <f>พค!M4</f>
        <v>พฤษภาคม</v>
      </c>
      <c r="F2" s="604" t="str">
        <f>มิย!M4</f>
        <v>มิถุนายน</v>
      </c>
      <c r="G2" s="604" t="str">
        <f>กค!M4</f>
        <v>กรกฎาคม</v>
      </c>
      <c r="H2" s="604" t="str">
        <f>สค!M4</f>
        <v>สิงหาคม</v>
      </c>
      <c r="I2" s="604" t="str">
        <f>กย!M4</f>
        <v>กันยายน</v>
      </c>
      <c r="J2" s="604" t="str">
        <f>ตค!M4</f>
        <v>ตุลาคม</v>
      </c>
      <c r="K2" s="603" t="str">
        <f>พย!M4</f>
        <v>พฤศจิกายน</v>
      </c>
      <c r="L2" s="603" t="str">
        <f>ธค!M4</f>
        <v>ธันวาคม</v>
      </c>
      <c r="M2" s="603" t="str">
        <f>มค!M4</f>
        <v>มกราคม</v>
      </c>
      <c r="N2" s="603" t="str">
        <f>กพ!M4</f>
        <v>กุมภาพันธ์</v>
      </c>
      <c r="O2" s="603" t="str">
        <f>มีค!M4</f>
        <v>มีนาคม</v>
      </c>
      <c r="P2" s="616" t="s">
        <v>69</v>
      </c>
      <c r="Q2" s="598" t="s">
        <v>70</v>
      </c>
      <c r="R2" s="131"/>
      <c r="S2" s="132"/>
      <c r="T2" s="132"/>
      <c r="U2" s="133"/>
      <c r="V2" s="601" t="s">
        <v>71</v>
      </c>
      <c r="W2" s="602" t="s">
        <v>111</v>
      </c>
      <c r="X2" s="125"/>
    </row>
    <row r="3" spans="2:24">
      <c r="B3" s="125"/>
      <c r="C3" s="605" t="s">
        <v>35</v>
      </c>
      <c r="D3" s="605" t="s">
        <v>72</v>
      </c>
      <c r="E3" s="604"/>
      <c r="F3" s="604"/>
      <c r="G3" s="604"/>
      <c r="H3" s="604"/>
      <c r="I3" s="604"/>
      <c r="J3" s="604"/>
      <c r="K3" s="603"/>
      <c r="L3" s="603"/>
      <c r="M3" s="603"/>
      <c r="N3" s="603"/>
      <c r="O3" s="603"/>
      <c r="P3" s="617"/>
      <c r="Q3" s="599"/>
      <c r="R3" s="607" t="s">
        <v>110</v>
      </c>
      <c r="S3" s="608"/>
      <c r="T3" s="608"/>
      <c r="U3" s="609"/>
      <c r="V3" s="601"/>
      <c r="W3" s="602"/>
      <c r="X3" s="125"/>
    </row>
    <row r="4" spans="2:24" ht="4.5" customHeight="1">
      <c r="B4" s="125"/>
      <c r="C4" s="605"/>
      <c r="D4" s="605"/>
      <c r="E4" s="604"/>
      <c r="F4" s="604"/>
      <c r="G4" s="604"/>
      <c r="H4" s="604"/>
      <c r="I4" s="604"/>
      <c r="J4" s="604"/>
      <c r="K4" s="603"/>
      <c r="L4" s="603"/>
      <c r="M4" s="603"/>
      <c r="N4" s="603"/>
      <c r="O4" s="603"/>
      <c r="P4" s="617"/>
      <c r="Q4" s="599"/>
      <c r="R4" s="610"/>
      <c r="S4" s="611"/>
      <c r="T4" s="611"/>
      <c r="U4" s="612"/>
      <c r="V4" s="601"/>
      <c r="W4" s="602"/>
      <c r="X4" s="125"/>
    </row>
    <row r="5" spans="2:24" ht="23.25">
      <c r="B5" s="125"/>
      <c r="C5" s="605"/>
      <c r="D5" s="605"/>
      <c r="E5" s="604"/>
      <c r="F5" s="604"/>
      <c r="G5" s="604"/>
      <c r="H5" s="604"/>
      <c r="I5" s="604"/>
      <c r="J5" s="604"/>
      <c r="K5" s="603"/>
      <c r="L5" s="603"/>
      <c r="M5" s="603"/>
      <c r="N5" s="603"/>
      <c r="O5" s="603"/>
      <c r="P5" s="618"/>
      <c r="Q5" s="600"/>
      <c r="R5" s="613">
        <f>SUM(E6:O6)</f>
        <v>13</v>
      </c>
      <c r="S5" s="614"/>
      <c r="T5" s="614"/>
      <c r="U5" s="615"/>
      <c r="V5" s="601"/>
      <c r="W5" s="602"/>
      <c r="X5" s="125"/>
    </row>
    <row r="6" spans="2:24">
      <c r="B6" s="125"/>
      <c r="C6" s="606"/>
      <c r="D6" s="606"/>
      <c r="E6" s="65">
        <f>พค!AJ6</f>
        <v>8</v>
      </c>
      <c r="F6" s="33">
        <f>มิย!AJ6</f>
        <v>0</v>
      </c>
      <c r="G6" s="33">
        <f>กค!AJ6</f>
        <v>0</v>
      </c>
      <c r="H6" s="33">
        <f>สค!AJ6</f>
        <v>0</v>
      </c>
      <c r="I6" s="33">
        <f>กย!AJ6</f>
        <v>0</v>
      </c>
      <c r="J6" s="33">
        <f>ตค!AJ6</f>
        <v>0</v>
      </c>
      <c r="K6" s="33">
        <f>พย!AJ6</f>
        <v>2</v>
      </c>
      <c r="L6" s="33">
        <f>ธค!AJ6</f>
        <v>0</v>
      </c>
      <c r="M6" s="33">
        <f>มค!AJ6</f>
        <v>0</v>
      </c>
      <c r="N6" s="33">
        <f>กพ!AJ6</f>
        <v>0</v>
      </c>
      <c r="O6" s="33">
        <f>มีค!AJ6</f>
        <v>3</v>
      </c>
      <c r="P6" s="69">
        <f>SUM(E6:J6)</f>
        <v>8</v>
      </c>
      <c r="Q6" s="130">
        <f>SUM(K6:O6)</f>
        <v>5</v>
      </c>
      <c r="R6" s="33" t="s">
        <v>64</v>
      </c>
      <c r="S6" s="33" t="s">
        <v>65</v>
      </c>
      <c r="T6" s="33" t="s">
        <v>66</v>
      </c>
      <c r="U6" s="64" t="s">
        <v>67</v>
      </c>
      <c r="V6" s="601"/>
      <c r="W6" s="602"/>
      <c r="X6" s="125"/>
    </row>
    <row r="7" spans="2:24">
      <c r="B7" s="125"/>
      <c r="C7" s="113" t="str">
        <f>IF(ข้อมูลนร.2!D7="","",ข้อมูลนร.2!D7)</f>
        <v>1</v>
      </c>
      <c r="D7" s="34" t="str">
        <f>IF(ข้อมูลนร.2!G7="","",ข้อมูลนร.2!G7)</f>
        <v>เด็กชายครูคอม  บ้านสื่อ</v>
      </c>
      <c r="E7" s="69">
        <f>IF(D7="","",พค!AJ7)</f>
        <v>6</v>
      </c>
      <c r="F7" s="69">
        <f>IF(D7="","",มิย!AJ7)</f>
        <v>0</v>
      </c>
      <c r="G7" s="69">
        <f>IF(D7="","",กค!AJ7)</f>
        <v>0</v>
      </c>
      <c r="H7" s="69">
        <f>IF(D7="","",สค!AJ7)</f>
        <v>0</v>
      </c>
      <c r="I7" s="69">
        <f>IF(D7="","",กย!AJ7)</f>
        <v>0</v>
      </c>
      <c r="J7" s="69">
        <f>IF(D7="","",ตค!AJ7)</f>
        <v>0</v>
      </c>
      <c r="K7" s="130">
        <f>IF(D7="","",พย!AJ7)</f>
        <v>2</v>
      </c>
      <c r="L7" s="130">
        <f>IF(D7="","",ธค!AJ7)</f>
        <v>0</v>
      </c>
      <c r="M7" s="130">
        <f>IF(D7="","",มค!AJ7)</f>
        <v>0</v>
      </c>
      <c r="N7" s="130">
        <f>IF(D7="","",กพ!AJ7)</f>
        <v>0</v>
      </c>
      <c r="O7" s="130">
        <f>IF(D7="","",มีค!AJ7)</f>
        <v>2</v>
      </c>
      <c r="P7" s="69">
        <f>IF(D7="","",SUM(E7:J7))</f>
        <v>6</v>
      </c>
      <c r="Q7" s="130">
        <f>IF(K7="","",SUM(K7:O7))</f>
        <v>4</v>
      </c>
      <c r="R7" s="120">
        <f>IF(D7="","",SUM(E7:O7))</f>
        <v>10</v>
      </c>
      <c r="S7" s="134">
        <f>IF(D7="","",SUM(พค!AL7,มิย!AL7,กค!AL7,สค!AL7,กย!AL7,ตค!AL7,พย!AL7,ธค!AL7,มค!AL7,กพ!AL7,มีค!AL7))</f>
        <v>2</v>
      </c>
      <c r="T7" s="134">
        <f>IF(D7="","",SUM(พค!AM7,มิย!AM7,กค!AM7,สค!AM7,กย!AM7,ตค!AM7,พย!AM7,ธค!AM7,มค!AM7,กพ!AM7,มีค!AM7))</f>
        <v>0</v>
      </c>
      <c r="U7" s="134">
        <f>IF(D7="","",SUM(พค!AN7,มิย!AN7,กค!AN7,สค!AN7,กย!AN7,ตค!AN7,พย!AN7,ธค!AN7,มค!AN7,กพ!AN7,มีค!AN7))</f>
        <v>1</v>
      </c>
      <c r="V7" s="129">
        <f>IF(E7="","",(R7/$R$5)*100)</f>
        <v>76.923076923076934</v>
      </c>
      <c r="W7" s="135" t="str">
        <f>IF(R7="","",IF(V7&gt;=80,"ผ่าน","ไม่ผ่าน"))</f>
        <v>ไม่ผ่าน</v>
      </c>
      <c r="X7" s="125"/>
    </row>
    <row r="8" spans="2:24">
      <c r="B8" s="125"/>
      <c r="C8" s="113" t="str">
        <f>IF(ข้อมูลนร.2!D8="","",ข้อมูลนร.2!D8)</f>
        <v>2</v>
      </c>
      <c r="D8" s="34" t="str">
        <f>IF(ข้อมูลนร.2!G8="","",ข้อมูลนร.2!G8)</f>
        <v>เด็กหญิงบ้านสื่อ  ครูคอม</v>
      </c>
      <c r="E8" s="69">
        <f>IF(D8="","",พค!AJ8)</f>
        <v>5</v>
      </c>
      <c r="F8" s="69">
        <f>IF(D8="","",มิย!AJ8)</f>
        <v>0</v>
      </c>
      <c r="G8" s="69">
        <f>IF(D8="","",กค!AJ8)</f>
        <v>0</v>
      </c>
      <c r="H8" s="69">
        <f>IF(D8="","",สค!AJ8)</f>
        <v>0</v>
      </c>
      <c r="I8" s="69">
        <f>IF(D8="","",กย!AJ8)</f>
        <v>0</v>
      </c>
      <c r="J8" s="69">
        <f>IF(D8="","",ตค!AJ8)</f>
        <v>0</v>
      </c>
      <c r="K8" s="130">
        <f>IF(D8="","",พย!AJ8)</f>
        <v>0</v>
      </c>
      <c r="L8" s="130">
        <f>IF(D8="","",ธค!AJ8)</f>
        <v>0</v>
      </c>
      <c r="M8" s="130">
        <f>IF(D8="","",มค!AJ8)</f>
        <v>0</v>
      </c>
      <c r="N8" s="130">
        <f>IF(D8="","",กพ!AJ8)</f>
        <v>0</v>
      </c>
      <c r="O8" s="130">
        <f>IF(D8="","",มีค!AJ8)</f>
        <v>1</v>
      </c>
      <c r="P8" s="69">
        <f t="shared" ref="P8:P36" si="0">IF(D8="","",SUM(E8:J8))</f>
        <v>5</v>
      </c>
      <c r="Q8" s="130">
        <f t="shared" ref="Q8:Q36" si="1">IF(K8="","",SUM(K8:O8))</f>
        <v>1</v>
      </c>
      <c r="R8" s="120">
        <f t="shared" ref="R8:R36" si="2">IF(D8="","",SUM(E8:O8))</f>
        <v>6</v>
      </c>
      <c r="S8" s="134">
        <f>IF(D8="","",SUM(พค!AL8,มิย!AL8,กค!AL8,สค!AL8,กย!AL8,ตค!AL8,พย!AL8,ธค!AL8,มค!AL8,กพ!AL8,มีค!AL8))</f>
        <v>3</v>
      </c>
      <c r="T8" s="134">
        <f>IF(D8="","",SUM(พค!AM8,มิย!AM8,กค!AM8,สค!AM8,กย!AM8,ตค!AM8,พย!AM8,ธค!AM8,มค!AM8,กพ!AM8,มีค!AM8))</f>
        <v>1</v>
      </c>
      <c r="U8" s="134">
        <f>IF(D8="","",SUM(พค!AN8,มิย!AN8,กค!AN8,สค!AN8,กย!AN8,ตค!AN8,พย!AN8,ธค!AN8,มค!AN8,กพ!AN8,มีค!AN8))</f>
        <v>1</v>
      </c>
      <c r="V8" s="129">
        <f t="shared" ref="V8:V36" si="3">IF(E8="","",(R8/$R$5)*100)</f>
        <v>46.153846153846153</v>
      </c>
      <c r="W8" s="135" t="str">
        <f t="shared" ref="W8:W36" si="4">IF(D8="","",IF(V8&gt;=80,"ผ่าน","ไม่ผ่าน"))</f>
        <v>ไม่ผ่าน</v>
      </c>
      <c r="X8" s="125"/>
    </row>
    <row r="9" spans="2:24">
      <c r="B9" s="125"/>
      <c r="C9" s="113" t="str">
        <f>IF(ข้อมูลนร.2!D9="","",ข้อมูลนร.2!D9)</f>
        <v>3</v>
      </c>
      <c r="D9" s="34" t="str">
        <f>IF(ข้อมูลนร.2!G9="","",ข้อมูลนร.2!G9)</f>
        <v>เด็กหญิงปุยฝ้าย  บ้านสื่อ</v>
      </c>
      <c r="E9" s="69">
        <f>IF(D9="","",พค!AJ9)</f>
        <v>4</v>
      </c>
      <c r="F9" s="69">
        <f>IF(D9="","",มิย!AJ9)</f>
        <v>0</v>
      </c>
      <c r="G9" s="69">
        <f>IF(D9="","",กค!AJ9)</f>
        <v>0</v>
      </c>
      <c r="H9" s="69">
        <f>IF(D9="","",สค!AJ9)</f>
        <v>0</v>
      </c>
      <c r="I9" s="69">
        <f>IF(D9="","",กย!AJ9)</f>
        <v>0</v>
      </c>
      <c r="J9" s="69">
        <f>IF(D9="","",ตค!AJ9)</f>
        <v>0</v>
      </c>
      <c r="K9" s="130">
        <f>IF(D9="","",พย!AJ9)</f>
        <v>0</v>
      </c>
      <c r="L9" s="130">
        <f>IF(D9="","",ธค!AJ9)</f>
        <v>0</v>
      </c>
      <c r="M9" s="130">
        <f>IF(D9="","",มค!AJ9)</f>
        <v>0</v>
      </c>
      <c r="N9" s="130">
        <f>IF(D9="","",กพ!AJ9)</f>
        <v>0</v>
      </c>
      <c r="O9" s="130">
        <f>IF(D9="","",มีค!AJ9)</f>
        <v>0</v>
      </c>
      <c r="P9" s="69">
        <f t="shared" si="0"/>
        <v>4</v>
      </c>
      <c r="Q9" s="130">
        <f t="shared" si="1"/>
        <v>0</v>
      </c>
      <c r="R9" s="120">
        <f t="shared" si="2"/>
        <v>4</v>
      </c>
      <c r="S9" s="134">
        <f>IF(D9="","",SUM(พค!AL9,มิย!AL9,กค!AL9,สค!AL9,กย!AL9,ตค!AL9,พย!AL9,ธค!AL9,มค!AL9,กพ!AL9,มีค!AL9))</f>
        <v>3</v>
      </c>
      <c r="T9" s="134">
        <f>IF(D9="","",SUM(พค!AM9,มิย!AM9,กค!AM9,สค!AM9,กย!AM9,ตค!AM9,พย!AM9,ธค!AM9,มค!AM9,กพ!AM9,มีค!AM9))</f>
        <v>0</v>
      </c>
      <c r="U9" s="134">
        <f>IF(D9="","",SUM(พค!AN9,มิย!AN9,กค!AN9,สค!AN9,กย!AN9,ตค!AN9,พย!AN9,ธค!AN9,มค!AN9,กพ!AN9,มีค!AN9))</f>
        <v>1</v>
      </c>
      <c r="V9" s="129">
        <f t="shared" si="3"/>
        <v>30.76923076923077</v>
      </c>
      <c r="W9" s="135" t="str">
        <f t="shared" si="4"/>
        <v>ไม่ผ่าน</v>
      </c>
      <c r="X9" s="125"/>
    </row>
    <row r="10" spans="2:24">
      <c r="B10" s="125"/>
      <c r="C10" s="113" t="str">
        <f>IF(ข้อมูลนร.2!D10="","",ข้อมูลนร.2!D10)</f>
        <v/>
      </c>
      <c r="D10" s="34" t="str">
        <f>IF(ข้อมูลนร.2!G10="","",ข้อมูลนร.2!G10)</f>
        <v/>
      </c>
      <c r="E10" s="69" t="str">
        <f>IF(D10="","",พค!AJ10)</f>
        <v/>
      </c>
      <c r="F10" s="69" t="str">
        <f>IF(D10="","",มิย!AJ10)</f>
        <v/>
      </c>
      <c r="G10" s="69" t="str">
        <f>IF(D10="","",กค!AJ10)</f>
        <v/>
      </c>
      <c r="H10" s="69" t="str">
        <f>IF(D10="","",สค!AJ10)</f>
        <v/>
      </c>
      <c r="I10" s="69" t="str">
        <f>IF(D10="","",กย!AJ10)</f>
        <v/>
      </c>
      <c r="J10" s="69" t="str">
        <f>IF(D10="","",ตค!AJ10)</f>
        <v/>
      </c>
      <c r="K10" s="130" t="str">
        <f>IF(D10="","",พย!AJ10)</f>
        <v/>
      </c>
      <c r="L10" s="130" t="str">
        <f>IF(D10="","",ธค!AJ10)</f>
        <v/>
      </c>
      <c r="M10" s="130" t="str">
        <f>IF(D10="","",มค!AJ10)</f>
        <v/>
      </c>
      <c r="N10" s="130" t="str">
        <f>IF(D10="","",กพ!AJ10)</f>
        <v/>
      </c>
      <c r="O10" s="130" t="str">
        <f>IF(D10="","",มีค!AJ10)</f>
        <v/>
      </c>
      <c r="P10" s="69" t="str">
        <f t="shared" si="0"/>
        <v/>
      </c>
      <c r="Q10" s="130" t="str">
        <f t="shared" si="1"/>
        <v/>
      </c>
      <c r="R10" s="120" t="str">
        <f t="shared" si="2"/>
        <v/>
      </c>
      <c r="S10" s="134" t="str">
        <f>IF(D10="","",SUM(พค!AL10,มิย!AL10,กค!AL10,สค!AL10,กย!AL10,ตค!AL10,พย!AL10,ธค!AL10,มค!AL10,กพ!AL10,มีค!AL10))</f>
        <v/>
      </c>
      <c r="T10" s="134" t="str">
        <f>IF(D10="","",SUM(พค!AM10,มิย!AM10,กค!AM10,สค!AM10,กย!AM10,ตค!AM10,พย!AM10,ธค!AM10,มค!AM10,กพ!AM10,มีค!AM10))</f>
        <v/>
      </c>
      <c r="U10" s="134" t="str">
        <f>IF(D10="","",SUM(พค!AN10,มิย!AN10,กค!AN10,สค!AN10,กย!AN10,ตค!AN10,พย!AN10,ธค!AN10,มค!AN10,กพ!AN10,มีค!AN10))</f>
        <v/>
      </c>
      <c r="V10" s="129" t="str">
        <f t="shared" si="3"/>
        <v/>
      </c>
      <c r="W10" s="135" t="str">
        <f t="shared" si="4"/>
        <v/>
      </c>
      <c r="X10" s="125"/>
    </row>
    <row r="11" spans="2:24">
      <c r="B11" s="125"/>
      <c r="C11" s="113" t="str">
        <f>IF(ข้อมูลนร.2!D11="","",ข้อมูลนร.2!D11)</f>
        <v/>
      </c>
      <c r="D11" s="34" t="str">
        <f>IF(ข้อมูลนร.2!G11="","",ข้อมูลนร.2!G11)</f>
        <v/>
      </c>
      <c r="E11" s="69" t="str">
        <f>IF(D11="","",พค!AJ11)</f>
        <v/>
      </c>
      <c r="F11" s="69" t="str">
        <f>IF(D11="","",มิย!AJ11)</f>
        <v/>
      </c>
      <c r="G11" s="69" t="str">
        <f>IF(D11="","",กค!AJ11)</f>
        <v/>
      </c>
      <c r="H11" s="69" t="str">
        <f>IF(D11="","",สค!AJ11)</f>
        <v/>
      </c>
      <c r="I11" s="69" t="str">
        <f>IF(D11="","",กย!AJ11)</f>
        <v/>
      </c>
      <c r="J11" s="69" t="str">
        <f>IF(D11="","",ตค!AJ11)</f>
        <v/>
      </c>
      <c r="K11" s="130" t="str">
        <f>IF(D11="","",พย!AJ11)</f>
        <v/>
      </c>
      <c r="L11" s="130" t="str">
        <f>IF(D11="","",ธค!AJ11)</f>
        <v/>
      </c>
      <c r="M11" s="130" t="str">
        <f>IF(D11="","",มค!AJ11)</f>
        <v/>
      </c>
      <c r="N11" s="130" t="str">
        <f>IF(D11="","",กพ!AJ11)</f>
        <v/>
      </c>
      <c r="O11" s="130" t="str">
        <f>IF(D11="","",มีค!AJ11)</f>
        <v/>
      </c>
      <c r="P11" s="69" t="str">
        <f t="shared" si="0"/>
        <v/>
      </c>
      <c r="Q11" s="130" t="str">
        <f t="shared" si="1"/>
        <v/>
      </c>
      <c r="R11" s="120" t="str">
        <f t="shared" si="2"/>
        <v/>
      </c>
      <c r="S11" s="134" t="str">
        <f>IF(D11="","",SUM(พค!AL11,มิย!AL11,กค!AL11,สค!AL11,กย!AL11,ตค!AL11,พย!AL11,ธค!AL11,มค!AL11,กพ!AL11,มีค!AL11))</f>
        <v/>
      </c>
      <c r="T11" s="134" t="str">
        <f>IF(D11="","",SUM(พค!AM11,มิย!AM11,กค!AM11,สค!AM11,กย!AM11,ตค!AM11,พย!AM11,ธค!AM11,มค!AM11,กพ!AM11,มีค!AM11))</f>
        <v/>
      </c>
      <c r="U11" s="134" t="str">
        <f>IF(D11="","",SUM(พค!AN11,มิย!AN11,กค!AN11,สค!AN11,กย!AN11,ตค!AN11,พย!AN11,ธค!AN11,มค!AN11,กพ!AN11,มีค!AN11))</f>
        <v/>
      </c>
      <c r="V11" s="129" t="str">
        <f t="shared" si="3"/>
        <v/>
      </c>
      <c r="W11" s="135" t="str">
        <f t="shared" si="4"/>
        <v/>
      </c>
      <c r="X11" s="125"/>
    </row>
    <row r="12" spans="2:24">
      <c r="B12" s="125"/>
      <c r="C12" s="113" t="str">
        <f>IF(ข้อมูลนร.2!D12="","",ข้อมูลนร.2!D12)</f>
        <v/>
      </c>
      <c r="D12" s="34" t="str">
        <f>IF(ข้อมูลนร.2!G12="","",ข้อมูลนร.2!G12)</f>
        <v/>
      </c>
      <c r="E12" s="69" t="str">
        <f>IF(D12="","",พค!AJ12)</f>
        <v/>
      </c>
      <c r="F12" s="69" t="str">
        <f>IF(D12="","",มิย!AJ12)</f>
        <v/>
      </c>
      <c r="G12" s="69" t="str">
        <f>IF(D12="","",กค!AJ12)</f>
        <v/>
      </c>
      <c r="H12" s="69" t="str">
        <f>IF(D12="","",สค!AJ12)</f>
        <v/>
      </c>
      <c r="I12" s="69" t="str">
        <f>IF(D12="","",กย!AJ12)</f>
        <v/>
      </c>
      <c r="J12" s="69" t="str">
        <f>IF(D12="","",ตค!AJ12)</f>
        <v/>
      </c>
      <c r="K12" s="130" t="str">
        <f>IF(D12="","",พย!AJ12)</f>
        <v/>
      </c>
      <c r="L12" s="130" t="str">
        <f>IF(D12="","",ธค!AJ12)</f>
        <v/>
      </c>
      <c r="M12" s="130" t="str">
        <f>IF(D12="","",มค!AJ12)</f>
        <v/>
      </c>
      <c r="N12" s="130" t="str">
        <f>IF(D12="","",กพ!AJ12)</f>
        <v/>
      </c>
      <c r="O12" s="130" t="str">
        <f>IF(D12="","",มีค!AJ12)</f>
        <v/>
      </c>
      <c r="P12" s="69" t="str">
        <f t="shared" si="0"/>
        <v/>
      </c>
      <c r="Q12" s="130" t="str">
        <f t="shared" si="1"/>
        <v/>
      </c>
      <c r="R12" s="120" t="str">
        <f t="shared" si="2"/>
        <v/>
      </c>
      <c r="S12" s="134" t="str">
        <f>IF(D12="","",SUM(พค!AL12,มิย!AL12,กค!AL12,สค!AL12,กย!AL12,ตค!AL12,พย!AL12,ธค!AL12,มค!AL12,กพ!AL12,มีค!AL12))</f>
        <v/>
      </c>
      <c r="T12" s="134" t="str">
        <f>IF(D12="","",SUM(พค!AM12,มิย!AM12,กค!AM12,สค!AM12,กย!AM12,ตค!AM12,พย!AM12,ธค!AM12,มค!AM12,กพ!AM12,มีค!AM12))</f>
        <v/>
      </c>
      <c r="U12" s="134" t="str">
        <f>IF(D12="","",SUM(พค!AN12,มิย!AN12,กค!AN12,สค!AN12,กย!AN12,ตค!AN12,พย!AN12,ธค!AN12,มค!AN12,กพ!AN12,มีค!AN12))</f>
        <v/>
      </c>
      <c r="V12" s="129" t="str">
        <f t="shared" si="3"/>
        <v/>
      </c>
      <c r="W12" s="135" t="str">
        <f t="shared" si="4"/>
        <v/>
      </c>
      <c r="X12" s="125"/>
    </row>
    <row r="13" spans="2:24">
      <c r="B13" s="125"/>
      <c r="C13" s="113" t="str">
        <f>IF(ข้อมูลนร.2!D13="","",ข้อมูลนร.2!D13)</f>
        <v/>
      </c>
      <c r="D13" s="34" t="str">
        <f>IF(ข้อมูลนร.2!G13="","",ข้อมูลนร.2!G13)</f>
        <v/>
      </c>
      <c r="E13" s="69" t="str">
        <f>IF(D13="","",พค!AJ13)</f>
        <v/>
      </c>
      <c r="F13" s="69" t="str">
        <f>IF(D13="","",มิย!AJ13)</f>
        <v/>
      </c>
      <c r="G13" s="69" t="str">
        <f>IF(D13="","",กค!AJ13)</f>
        <v/>
      </c>
      <c r="H13" s="69" t="str">
        <f>IF(D13="","",สค!AJ13)</f>
        <v/>
      </c>
      <c r="I13" s="69" t="str">
        <f>IF(D13="","",กย!AJ13)</f>
        <v/>
      </c>
      <c r="J13" s="69" t="str">
        <f>IF(D13="","",ตค!AJ13)</f>
        <v/>
      </c>
      <c r="K13" s="130" t="str">
        <f>IF(D13="","",พย!AJ13)</f>
        <v/>
      </c>
      <c r="L13" s="130" t="str">
        <f>IF(D13="","",ธค!AJ13)</f>
        <v/>
      </c>
      <c r="M13" s="130" t="str">
        <f>IF(D13="","",มค!AJ13)</f>
        <v/>
      </c>
      <c r="N13" s="130" t="str">
        <f>IF(D13="","",กพ!AJ13)</f>
        <v/>
      </c>
      <c r="O13" s="130" t="str">
        <f>IF(D13="","",มีค!AJ13)</f>
        <v/>
      </c>
      <c r="P13" s="69" t="str">
        <f t="shared" si="0"/>
        <v/>
      </c>
      <c r="Q13" s="130" t="str">
        <f t="shared" si="1"/>
        <v/>
      </c>
      <c r="R13" s="120" t="str">
        <f t="shared" si="2"/>
        <v/>
      </c>
      <c r="S13" s="134" t="str">
        <f>IF(D13="","",SUM(พค!AL13,มิย!AL13,กค!AL13,สค!AL13,กย!AL13,ตค!AL13,พย!AL13,ธค!AL13,มค!AL13,กพ!AL13,มีค!AL13))</f>
        <v/>
      </c>
      <c r="T13" s="134" t="str">
        <f>IF(D13="","",SUM(พค!AM13,มิย!AM13,กค!AM13,สค!AM13,กย!AM13,ตค!AM13,พย!AM13,ธค!AM13,มค!AM13,กพ!AM13,มีค!AM13))</f>
        <v/>
      </c>
      <c r="U13" s="134" t="str">
        <f>IF(D13="","",SUM(พค!AN13,มิย!AN13,กค!AN13,สค!AN13,กย!AN13,ตค!AN13,พย!AN13,ธค!AN13,มค!AN13,กพ!AN13,มีค!AN13))</f>
        <v/>
      </c>
      <c r="V13" s="129" t="str">
        <f t="shared" si="3"/>
        <v/>
      </c>
      <c r="W13" s="135" t="str">
        <f t="shared" si="4"/>
        <v/>
      </c>
      <c r="X13" s="125"/>
    </row>
    <row r="14" spans="2:24">
      <c r="B14" s="125"/>
      <c r="C14" s="113" t="str">
        <f>IF(ข้อมูลนร.2!D14="","",ข้อมูลนร.2!D14)</f>
        <v/>
      </c>
      <c r="D14" s="34" t="str">
        <f>IF(ข้อมูลนร.2!G14="","",ข้อมูลนร.2!G14)</f>
        <v/>
      </c>
      <c r="E14" s="69" t="str">
        <f>IF(D14="","",พค!AJ14)</f>
        <v/>
      </c>
      <c r="F14" s="69" t="str">
        <f>IF(D14="","",มิย!AJ14)</f>
        <v/>
      </c>
      <c r="G14" s="69" t="str">
        <f>IF(D14="","",กค!AJ14)</f>
        <v/>
      </c>
      <c r="H14" s="69" t="str">
        <f>IF(D14="","",สค!AJ14)</f>
        <v/>
      </c>
      <c r="I14" s="69" t="str">
        <f>IF(D14="","",กย!AJ14)</f>
        <v/>
      </c>
      <c r="J14" s="69" t="str">
        <f>IF(D14="","",ตค!AJ14)</f>
        <v/>
      </c>
      <c r="K14" s="130" t="str">
        <f>IF(D14="","",พย!AJ14)</f>
        <v/>
      </c>
      <c r="L14" s="130" t="str">
        <f>IF(D14="","",ธค!AJ14)</f>
        <v/>
      </c>
      <c r="M14" s="130" t="str">
        <f>IF(D14="","",มค!AJ14)</f>
        <v/>
      </c>
      <c r="N14" s="130" t="str">
        <f>IF(D14="","",กพ!AJ14)</f>
        <v/>
      </c>
      <c r="O14" s="130" t="str">
        <f>IF(D14="","",มีค!AJ14)</f>
        <v/>
      </c>
      <c r="P14" s="69" t="str">
        <f t="shared" si="0"/>
        <v/>
      </c>
      <c r="Q14" s="130" t="str">
        <f t="shared" si="1"/>
        <v/>
      </c>
      <c r="R14" s="120" t="str">
        <f t="shared" si="2"/>
        <v/>
      </c>
      <c r="S14" s="134" t="str">
        <f>IF(D14="","",SUM(พค!AL14,มิย!AL14,กค!AL14,สค!AL14,กย!AL14,ตค!AL14,พย!AL14,ธค!AL14,มค!AL14,กพ!AL14,มีค!AL14))</f>
        <v/>
      </c>
      <c r="T14" s="134" t="str">
        <f>IF(D14="","",SUM(พค!AM14,มิย!AM14,กค!AM14,สค!AM14,กย!AM14,ตค!AM14,พย!AM14,ธค!AM14,มค!AM14,กพ!AM14,มีค!AM14))</f>
        <v/>
      </c>
      <c r="U14" s="134" t="str">
        <f>IF(D14="","",SUM(พค!AN14,มิย!AN14,กค!AN14,สค!AN14,กย!AN14,ตค!AN14,พย!AN14,ธค!AN14,มค!AN14,กพ!AN14,มีค!AN14))</f>
        <v/>
      </c>
      <c r="V14" s="129" t="str">
        <f t="shared" si="3"/>
        <v/>
      </c>
      <c r="W14" s="135" t="str">
        <f t="shared" si="4"/>
        <v/>
      </c>
      <c r="X14" s="125"/>
    </row>
    <row r="15" spans="2:24">
      <c r="B15" s="125"/>
      <c r="C15" s="113" t="str">
        <f>IF(ข้อมูลนร.2!D15="","",ข้อมูลนร.2!D15)</f>
        <v/>
      </c>
      <c r="D15" s="34" t="str">
        <f>IF(ข้อมูลนร.2!G15="","",ข้อมูลนร.2!G15)</f>
        <v/>
      </c>
      <c r="E15" s="69" t="str">
        <f>IF(D15="","",พค!AJ15)</f>
        <v/>
      </c>
      <c r="F15" s="69" t="str">
        <f>IF(D15="","",มิย!AJ15)</f>
        <v/>
      </c>
      <c r="G15" s="69" t="str">
        <f>IF(D15="","",กค!AJ15)</f>
        <v/>
      </c>
      <c r="H15" s="69" t="str">
        <f>IF(D15="","",สค!AJ15)</f>
        <v/>
      </c>
      <c r="I15" s="69" t="str">
        <f>IF(D15="","",กย!AJ15)</f>
        <v/>
      </c>
      <c r="J15" s="69" t="str">
        <f>IF(D15="","",ตค!AJ15)</f>
        <v/>
      </c>
      <c r="K15" s="130" t="str">
        <f>IF(D15="","",พย!AJ15)</f>
        <v/>
      </c>
      <c r="L15" s="130" t="str">
        <f>IF(D15="","",ธค!AJ15)</f>
        <v/>
      </c>
      <c r="M15" s="130" t="str">
        <f>IF(D15="","",มค!AJ15)</f>
        <v/>
      </c>
      <c r="N15" s="130" t="str">
        <f>IF(D15="","",กพ!AJ15)</f>
        <v/>
      </c>
      <c r="O15" s="130" t="str">
        <f>IF(D15="","",มีค!AJ15)</f>
        <v/>
      </c>
      <c r="P15" s="69" t="str">
        <f t="shared" si="0"/>
        <v/>
      </c>
      <c r="Q15" s="130" t="str">
        <f t="shared" si="1"/>
        <v/>
      </c>
      <c r="R15" s="120" t="str">
        <f t="shared" si="2"/>
        <v/>
      </c>
      <c r="S15" s="134" t="str">
        <f>IF(D15="","",SUM(พค!AL15,มิย!AL15,กค!AL15,สค!AL15,กย!AL15,ตค!AL15,พย!AL15,ธค!AL15,มค!AL15,กพ!AL15,มีค!AL15))</f>
        <v/>
      </c>
      <c r="T15" s="134" t="str">
        <f>IF(D15="","",SUM(พค!AM15,มิย!AM15,กค!AM15,สค!AM15,กย!AM15,ตค!AM15,พย!AM15,ธค!AM15,มค!AM15,กพ!AM15,มีค!AM15))</f>
        <v/>
      </c>
      <c r="U15" s="134" t="str">
        <f>IF(D15="","",SUM(พค!AN15,มิย!AN15,กค!AN15,สค!AN15,กย!AN15,ตค!AN15,พย!AN15,ธค!AN15,มค!AN15,กพ!AN15,มีค!AN15))</f>
        <v/>
      </c>
      <c r="V15" s="129" t="str">
        <f t="shared" si="3"/>
        <v/>
      </c>
      <c r="W15" s="135" t="str">
        <f t="shared" si="4"/>
        <v/>
      </c>
      <c r="X15" s="125"/>
    </row>
    <row r="16" spans="2:24">
      <c r="B16" s="125"/>
      <c r="C16" s="113" t="str">
        <f>IF(ข้อมูลนร.2!D16="","",ข้อมูลนร.2!D16)</f>
        <v/>
      </c>
      <c r="D16" s="34" t="str">
        <f>IF(ข้อมูลนร.2!G16="","",ข้อมูลนร.2!G16)</f>
        <v/>
      </c>
      <c r="E16" s="69" t="str">
        <f>IF(D16="","",พค!AJ16)</f>
        <v/>
      </c>
      <c r="F16" s="69" t="str">
        <f>IF(D16="","",มิย!AJ16)</f>
        <v/>
      </c>
      <c r="G16" s="69" t="str">
        <f>IF(D16="","",กค!AJ16)</f>
        <v/>
      </c>
      <c r="H16" s="69" t="str">
        <f>IF(D16="","",สค!AJ16)</f>
        <v/>
      </c>
      <c r="I16" s="69" t="str">
        <f>IF(D16="","",กย!AJ16)</f>
        <v/>
      </c>
      <c r="J16" s="69" t="str">
        <f>IF(D16="","",ตค!AJ16)</f>
        <v/>
      </c>
      <c r="K16" s="130" t="str">
        <f>IF(D16="","",พย!AJ16)</f>
        <v/>
      </c>
      <c r="L16" s="130" t="str">
        <f>IF(D16="","",ธค!AJ16)</f>
        <v/>
      </c>
      <c r="M16" s="130" t="str">
        <f>IF(D16="","",มค!AJ16)</f>
        <v/>
      </c>
      <c r="N16" s="130" t="str">
        <f>IF(D16="","",กพ!AJ16)</f>
        <v/>
      </c>
      <c r="O16" s="130" t="str">
        <f>IF(D16="","",มีค!AJ16)</f>
        <v/>
      </c>
      <c r="P16" s="69" t="str">
        <f t="shared" si="0"/>
        <v/>
      </c>
      <c r="Q16" s="130" t="str">
        <f t="shared" si="1"/>
        <v/>
      </c>
      <c r="R16" s="120" t="str">
        <f t="shared" si="2"/>
        <v/>
      </c>
      <c r="S16" s="134" t="str">
        <f>IF(D16="","",SUM(พค!AL16,มิย!AL16,กค!AL16,สค!AL16,กย!AL16,ตค!AL16,พย!AL16,ธค!AL16,มค!AL16,กพ!AL16,มีค!AL16))</f>
        <v/>
      </c>
      <c r="T16" s="134" t="str">
        <f>IF(D16="","",SUM(พค!AM16,มิย!AM16,กค!AM16,สค!AM16,กย!AM16,ตค!AM16,พย!AM16,ธค!AM16,มค!AM16,กพ!AM16,มีค!AM16))</f>
        <v/>
      </c>
      <c r="U16" s="134" t="str">
        <f>IF(D16="","",SUM(พค!AN16,มิย!AN16,กค!AN16,สค!AN16,กย!AN16,ตค!AN16,พย!AN16,ธค!AN16,มค!AN16,กพ!AN16,มีค!AN16))</f>
        <v/>
      </c>
      <c r="V16" s="129" t="str">
        <f t="shared" si="3"/>
        <v/>
      </c>
      <c r="W16" s="135" t="str">
        <f t="shared" si="4"/>
        <v/>
      </c>
      <c r="X16" s="125"/>
    </row>
    <row r="17" spans="2:24">
      <c r="B17" s="125"/>
      <c r="C17" s="113" t="str">
        <f>IF(ข้อมูลนร.2!D17="","",ข้อมูลนร.2!D17)</f>
        <v/>
      </c>
      <c r="D17" s="34" t="str">
        <f>IF(ข้อมูลนร.2!G17="","",ข้อมูลนร.2!G17)</f>
        <v/>
      </c>
      <c r="E17" s="69" t="str">
        <f>IF(D17="","",พค!AJ17)</f>
        <v/>
      </c>
      <c r="F17" s="69" t="str">
        <f>IF(D17="","",มิย!AJ17)</f>
        <v/>
      </c>
      <c r="G17" s="69" t="str">
        <f>IF(D17="","",กค!AJ17)</f>
        <v/>
      </c>
      <c r="H17" s="69" t="str">
        <f>IF(D17="","",สค!AJ17)</f>
        <v/>
      </c>
      <c r="I17" s="69" t="str">
        <f>IF(D17="","",กย!AJ17)</f>
        <v/>
      </c>
      <c r="J17" s="69" t="str">
        <f>IF(D17="","",ตค!AJ17)</f>
        <v/>
      </c>
      <c r="K17" s="130" t="str">
        <f>IF(D17="","",พย!AJ17)</f>
        <v/>
      </c>
      <c r="L17" s="130" t="str">
        <f>IF(D17="","",ธค!AJ17)</f>
        <v/>
      </c>
      <c r="M17" s="130" t="str">
        <f>IF(D17="","",มค!AJ17)</f>
        <v/>
      </c>
      <c r="N17" s="130" t="str">
        <f>IF(D17="","",กพ!AJ17)</f>
        <v/>
      </c>
      <c r="O17" s="130" t="str">
        <f>IF(D17="","",มีค!AJ17)</f>
        <v/>
      </c>
      <c r="P17" s="69" t="str">
        <f t="shared" si="0"/>
        <v/>
      </c>
      <c r="Q17" s="130" t="str">
        <f t="shared" si="1"/>
        <v/>
      </c>
      <c r="R17" s="120" t="str">
        <f t="shared" si="2"/>
        <v/>
      </c>
      <c r="S17" s="134" t="str">
        <f>IF(D17="","",SUM(พค!AL17,มิย!AL17,กค!AL17,สค!AL17,กย!AL17,ตค!AL17,พย!AL17,ธค!AL17,มค!AL17,กพ!AL17,มีค!AL17))</f>
        <v/>
      </c>
      <c r="T17" s="134" t="str">
        <f>IF(D17="","",SUM(พค!AM17,มิย!AM17,กค!AM17,สค!AM17,กย!AM17,ตค!AM17,พย!AM17,ธค!AM17,มค!AM17,กพ!AM17,มีค!AM17))</f>
        <v/>
      </c>
      <c r="U17" s="134" t="str">
        <f>IF(D17="","",SUM(พค!AN17,มิย!AN17,กค!AN17,สค!AN17,กย!AN17,ตค!AN17,พย!AN17,ธค!AN17,มค!AN17,กพ!AN17,มีค!AN17))</f>
        <v/>
      </c>
      <c r="V17" s="129" t="str">
        <f t="shared" si="3"/>
        <v/>
      </c>
      <c r="W17" s="135" t="str">
        <f t="shared" si="4"/>
        <v/>
      </c>
      <c r="X17" s="125"/>
    </row>
    <row r="18" spans="2:24">
      <c r="B18" s="125"/>
      <c r="C18" s="113" t="str">
        <f>IF(ข้อมูลนร.2!D18="","",ข้อมูลนร.2!D18)</f>
        <v/>
      </c>
      <c r="D18" s="34" t="str">
        <f>IF(ข้อมูลนร.2!G18="","",ข้อมูลนร.2!G18)</f>
        <v/>
      </c>
      <c r="E18" s="69" t="str">
        <f>IF(D18="","",พค!AJ18)</f>
        <v/>
      </c>
      <c r="F18" s="69" t="str">
        <f>IF(D18="","",มิย!AJ18)</f>
        <v/>
      </c>
      <c r="G18" s="69" t="str">
        <f>IF(D18="","",กค!AJ18)</f>
        <v/>
      </c>
      <c r="H18" s="69" t="str">
        <f>IF(D18="","",สค!AJ18)</f>
        <v/>
      </c>
      <c r="I18" s="69" t="str">
        <f>IF(D18="","",กย!AJ18)</f>
        <v/>
      </c>
      <c r="J18" s="69" t="str">
        <f>IF(D18="","",ตค!AJ18)</f>
        <v/>
      </c>
      <c r="K18" s="130" t="str">
        <f>IF(D18="","",พย!AJ18)</f>
        <v/>
      </c>
      <c r="L18" s="130" t="str">
        <f>IF(D18="","",ธค!AJ18)</f>
        <v/>
      </c>
      <c r="M18" s="130" t="str">
        <f>IF(D18="","",มค!AJ18)</f>
        <v/>
      </c>
      <c r="N18" s="130" t="str">
        <f>IF(D18="","",กพ!AJ18)</f>
        <v/>
      </c>
      <c r="O18" s="130" t="str">
        <f>IF(D18="","",มีค!AJ18)</f>
        <v/>
      </c>
      <c r="P18" s="69" t="str">
        <f t="shared" si="0"/>
        <v/>
      </c>
      <c r="Q18" s="130" t="str">
        <f t="shared" si="1"/>
        <v/>
      </c>
      <c r="R18" s="120" t="str">
        <f t="shared" si="2"/>
        <v/>
      </c>
      <c r="S18" s="134" t="str">
        <f>IF(D18="","",SUM(พค!AL18,มิย!AL18,กค!AL18,สค!AL18,กย!AL18,ตค!AL18,พย!AL18,ธค!AL18,มค!AL18,กพ!AL18,มีค!AL18))</f>
        <v/>
      </c>
      <c r="T18" s="134" t="str">
        <f>IF(D18="","",SUM(พค!AM18,มิย!AM18,กค!AM18,สค!AM18,กย!AM18,ตค!AM18,พย!AM18,ธค!AM18,มค!AM18,กพ!AM18,มีค!AM18))</f>
        <v/>
      </c>
      <c r="U18" s="134" t="str">
        <f>IF(D18="","",SUM(พค!AN18,มิย!AN18,กค!AN18,สค!AN18,กย!AN18,ตค!AN18,พย!AN18,ธค!AN18,มค!AN18,กพ!AN18,มีค!AN18))</f>
        <v/>
      </c>
      <c r="V18" s="129" t="str">
        <f t="shared" si="3"/>
        <v/>
      </c>
      <c r="W18" s="135" t="str">
        <f t="shared" si="4"/>
        <v/>
      </c>
      <c r="X18" s="125"/>
    </row>
    <row r="19" spans="2:24">
      <c r="B19" s="125"/>
      <c r="C19" s="113" t="str">
        <f>IF(ข้อมูลนร.2!D19="","",ข้อมูลนร.2!D19)</f>
        <v/>
      </c>
      <c r="D19" s="34" t="str">
        <f>IF(ข้อมูลนร.2!G19="","",ข้อมูลนร.2!G19)</f>
        <v/>
      </c>
      <c r="E19" s="69" t="str">
        <f>IF(D19="","",พค!AJ19)</f>
        <v/>
      </c>
      <c r="F19" s="69" t="str">
        <f>IF(D19="","",มิย!AJ19)</f>
        <v/>
      </c>
      <c r="G19" s="69" t="str">
        <f>IF(D19="","",กค!AJ19)</f>
        <v/>
      </c>
      <c r="H19" s="69" t="str">
        <f>IF(D19="","",สค!AJ19)</f>
        <v/>
      </c>
      <c r="I19" s="69" t="str">
        <f>IF(D19="","",กย!AJ19)</f>
        <v/>
      </c>
      <c r="J19" s="69" t="str">
        <f>IF(D19="","",ตค!AJ19)</f>
        <v/>
      </c>
      <c r="K19" s="130" t="str">
        <f>IF(D19="","",พย!AJ19)</f>
        <v/>
      </c>
      <c r="L19" s="130" t="str">
        <f>IF(D19="","",ธค!AJ19)</f>
        <v/>
      </c>
      <c r="M19" s="130" t="str">
        <f>IF(D19="","",มค!AJ19)</f>
        <v/>
      </c>
      <c r="N19" s="130" t="str">
        <f>IF(D19="","",กพ!AJ19)</f>
        <v/>
      </c>
      <c r="O19" s="130" t="str">
        <f>IF(D19="","",มีค!AJ19)</f>
        <v/>
      </c>
      <c r="P19" s="69" t="str">
        <f t="shared" si="0"/>
        <v/>
      </c>
      <c r="Q19" s="130" t="str">
        <f t="shared" si="1"/>
        <v/>
      </c>
      <c r="R19" s="120" t="str">
        <f t="shared" si="2"/>
        <v/>
      </c>
      <c r="S19" s="134" t="str">
        <f>IF(D19="","",SUM(พค!AL19,มิย!AL19,กค!AL19,สค!AL19,กย!AL19,ตค!AL19,พย!AL19,ธค!AL19,มค!AL19,กพ!AL19,มีค!AL19))</f>
        <v/>
      </c>
      <c r="T19" s="134" t="str">
        <f>IF(D19="","",SUM(พค!AM19,มิย!AM19,กค!AM19,สค!AM19,กย!AM19,ตค!AM19,พย!AM19,ธค!AM19,มค!AM19,กพ!AM19,มีค!AM19))</f>
        <v/>
      </c>
      <c r="U19" s="134" t="str">
        <f>IF(D19="","",SUM(พค!AN19,มิย!AN19,กค!AN19,สค!AN19,กย!AN19,ตค!AN19,พย!AN19,ธค!AN19,มค!AN19,กพ!AN19,มีค!AN19))</f>
        <v/>
      </c>
      <c r="V19" s="129" t="str">
        <f t="shared" si="3"/>
        <v/>
      </c>
      <c r="W19" s="135" t="str">
        <f t="shared" si="4"/>
        <v/>
      </c>
      <c r="X19" s="125"/>
    </row>
    <row r="20" spans="2:24">
      <c r="B20" s="125"/>
      <c r="C20" s="113" t="str">
        <f>IF(ข้อมูลนร.2!D20="","",ข้อมูลนร.2!D20)</f>
        <v/>
      </c>
      <c r="D20" s="34" t="str">
        <f>IF(ข้อมูลนร.2!G20="","",ข้อมูลนร.2!G20)</f>
        <v/>
      </c>
      <c r="E20" s="69" t="str">
        <f>IF(D20="","",พค!AJ20)</f>
        <v/>
      </c>
      <c r="F20" s="69" t="str">
        <f>IF(D20="","",มิย!AJ20)</f>
        <v/>
      </c>
      <c r="G20" s="69" t="str">
        <f>IF(D20="","",กค!AJ20)</f>
        <v/>
      </c>
      <c r="H20" s="69" t="str">
        <f>IF(D20="","",สค!AJ20)</f>
        <v/>
      </c>
      <c r="I20" s="69" t="str">
        <f>IF(D20="","",กย!AJ20)</f>
        <v/>
      </c>
      <c r="J20" s="69" t="str">
        <f>IF(D20="","",ตค!AJ20)</f>
        <v/>
      </c>
      <c r="K20" s="130" t="str">
        <f>IF(D20="","",พย!AJ20)</f>
        <v/>
      </c>
      <c r="L20" s="130" t="str">
        <f>IF(D20="","",ธค!AJ20)</f>
        <v/>
      </c>
      <c r="M20" s="130" t="str">
        <f>IF(D20="","",มค!AJ20)</f>
        <v/>
      </c>
      <c r="N20" s="130" t="str">
        <f>IF(D20="","",กพ!AJ20)</f>
        <v/>
      </c>
      <c r="O20" s="130" t="str">
        <f>IF(D20="","",มีค!AJ20)</f>
        <v/>
      </c>
      <c r="P20" s="69" t="str">
        <f t="shared" si="0"/>
        <v/>
      </c>
      <c r="Q20" s="130" t="str">
        <f t="shared" si="1"/>
        <v/>
      </c>
      <c r="R20" s="120" t="str">
        <f t="shared" si="2"/>
        <v/>
      </c>
      <c r="S20" s="134" t="str">
        <f>IF(D20="","",SUM(พค!AL20,มิย!AL20,กค!AL20,สค!AL20,กย!AL20,ตค!AL20,พย!AL20,ธค!AL20,มค!AL20,กพ!AL20,มีค!AL20))</f>
        <v/>
      </c>
      <c r="T20" s="134" t="str">
        <f>IF(D20="","",SUM(พค!AM20,มิย!AM20,กค!AM20,สค!AM20,กย!AM20,ตค!AM20,พย!AM20,ธค!AM20,มค!AM20,กพ!AM20,มีค!AM20))</f>
        <v/>
      </c>
      <c r="U20" s="134" t="str">
        <f>IF(D20="","",SUM(พค!AN20,มิย!AN20,กค!AN20,สค!AN20,กย!AN20,ตค!AN20,พย!AN20,ธค!AN20,มค!AN20,กพ!AN20,มีค!AN20))</f>
        <v/>
      </c>
      <c r="V20" s="129" t="str">
        <f t="shared" si="3"/>
        <v/>
      </c>
      <c r="W20" s="135" t="str">
        <f t="shared" si="4"/>
        <v/>
      </c>
      <c r="X20" s="125"/>
    </row>
    <row r="21" spans="2:24">
      <c r="B21" s="125"/>
      <c r="C21" s="113" t="str">
        <f>IF(ข้อมูลนร.2!D21="","",ข้อมูลนร.2!D21)</f>
        <v/>
      </c>
      <c r="D21" s="34" t="str">
        <f>IF(ข้อมูลนร.2!G21="","",ข้อมูลนร.2!G21)</f>
        <v/>
      </c>
      <c r="E21" s="69" t="str">
        <f>IF(D21="","",พค!AJ21)</f>
        <v/>
      </c>
      <c r="F21" s="69" t="str">
        <f>IF(D21="","",มิย!AJ21)</f>
        <v/>
      </c>
      <c r="G21" s="69" t="str">
        <f>IF(D21="","",กค!AJ21)</f>
        <v/>
      </c>
      <c r="H21" s="69" t="str">
        <f>IF(D21="","",สค!AJ21)</f>
        <v/>
      </c>
      <c r="I21" s="69" t="str">
        <f>IF(D21="","",กย!AJ21)</f>
        <v/>
      </c>
      <c r="J21" s="69" t="str">
        <f>IF(D21="","",ตค!AJ21)</f>
        <v/>
      </c>
      <c r="K21" s="130" t="str">
        <f>IF(D21="","",พย!AJ21)</f>
        <v/>
      </c>
      <c r="L21" s="130" t="str">
        <f>IF(D21="","",ธค!AJ21)</f>
        <v/>
      </c>
      <c r="M21" s="130" t="str">
        <f>IF(D21="","",มค!AJ21)</f>
        <v/>
      </c>
      <c r="N21" s="130" t="str">
        <f>IF(D21="","",กพ!AJ21)</f>
        <v/>
      </c>
      <c r="O21" s="130" t="str">
        <f>IF(D21="","",มีค!AJ21)</f>
        <v/>
      </c>
      <c r="P21" s="69" t="str">
        <f t="shared" si="0"/>
        <v/>
      </c>
      <c r="Q21" s="130" t="str">
        <f t="shared" si="1"/>
        <v/>
      </c>
      <c r="R21" s="120" t="str">
        <f t="shared" si="2"/>
        <v/>
      </c>
      <c r="S21" s="134" t="str">
        <f>IF(D21="","",SUM(พค!AL21,มิย!AL21,กค!AL21,สค!AL21,กย!AL21,ตค!AL21,พย!AL21,ธค!AL21,มค!AL21,กพ!AL21,มีค!AL21))</f>
        <v/>
      </c>
      <c r="T21" s="134" t="str">
        <f>IF(D21="","",SUM(พค!AM21,มิย!AM21,กค!AM21,สค!AM21,กย!AM21,ตค!AM21,พย!AM21,ธค!AM21,มค!AM21,กพ!AM21,มีค!AM21))</f>
        <v/>
      </c>
      <c r="U21" s="134" t="str">
        <f>IF(D21="","",SUM(พค!AN21,มิย!AN21,กค!AN21,สค!AN21,กย!AN21,ตค!AN21,พย!AN21,ธค!AN21,มค!AN21,กพ!AN21,มีค!AN21))</f>
        <v/>
      </c>
      <c r="V21" s="129" t="str">
        <f t="shared" si="3"/>
        <v/>
      </c>
      <c r="W21" s="135" t="str">
        <f t="shared" si="4"/>
        <v/>
      </c>
      <c r="X21" s="125"/>
    </row>
    <row r="22" spans="2:24">
      <c r="B22" s="125"/>
      <c r="C22" s="113" t="str">
        <f>IF(ข้อมูลนร.2!D22="","",ข้อมูลนร.2!D22)</f>
        <v/>
      </c>
      <c r="D22" s="34" t="str">
        <f>IF(ข้อมูลนร.2!G22="","",ข้อมูลนร.2!G22)</f>
        <v/>
      </c>
      <c r="E22" s="69" t="str">
        <f>IF(D22="","",พค!AJ22)</f>
        <v/>
      </c>
      <c r="F22" s="69" t="str">
        <f>IF(D22="","",มิย!AJ22)</f>
        <v/>
      </c>
      <c r="G22" s="69" t="str">
        <f>IF(D22="","",กค!AJ22)</f>
        <v/>
      </c>
      <c r="H22" s="69" t="str">
        <f>IF(D22="","",สค!AJ22)</f>
        <v/>
      </c>
      <c r="I22" s="69" t="str">
        <f>IF(D22="","",กย!AJ22)</f>
        <v/>
      </c>
      <c r="J22" s="69" t="str">
        <f>IF(D22="","",ตค!AJ22)</f>
        <v/>
      </c>
      <c r="K22" s="130" t="str">
        <f>IF(D22="","",พย!AJ22)</f>
        <v/>
      </c>
      <c r="L22" s="130" t="str">
        <f>IF(D22="","",ธค!AJ22)</f>
        <v/>
      </c>
      <c r="M22" s="130" t="str">
        <f>IF(D22="","",มค!AJ22)</f>
        <v/>
      </c>
      <c r="N22" s="130" t="str">
        <f>IF(D22="","",กพ!AJ22)</f>
        <v/>
      </c>
      <c r="O22" s="130" t="str">
        <f>IF(D22="","",มีค!AJ22)</f>
        <v/>
      </c>
      <c r="P22" s="69" t="str">
        <f t="shared" si="0"/>
        <v/>
      </c>
      <c r="Q22" s="130" t="str">
        <f t="shared" si="1"/>
        <v/>
      </c>
      <c r="R22" s="120" t="str">
        <f t="shared" si="2"/>
        <v/>
      </c>
      <c r="S22" s="134" t="str">
        <f>IF(D22="","",SUM(พค!AL22,มิย!AL22,กค!AL22,สค!AL22,กย!AL22,ตค!AL22,พย!AL22,ธค!AL22,มค!AL22,กพ!AL22,มีค!AL22))</f>
        <v/>
      </c>
      <c r="T22" s="134" t="str">
        <f>IF(D22="","",SUM(พค!AM22,มิย!AM22,กค!AM22,สค!AM22,กย!AM22,ตค!AM22,พย!AM22,ธค!AM22,มค!AM22,กพ!AM22,มีค!AM22))</f>
        <v/>
      </c>
      <c r="U22" s="134" t="str">
        <f>IF(D22="","",SUM(พค!AN22,มิย!AN22,กค!AN22,สค!AN22,กย!AN22,ตค!AN22,พย!AN22,ธค!AN22,มค!AN22,กพ!AN22,มีค!AN22))</f>
        <v/>
      </c>
      <c r="V22" s="129" t="str">
        <f t="shared" si="3"/>
        <v/>
      </c>
      <c r="W22" s="135" t="str">
        <f t="shared" si="4"/>
        <v/>
      </c>
      <c r="X22" s="125"/>
    </row>
    <row r="23" spans="2:24">
      <c r="B23" s="125"/>
      <c r="C23" s="113" t="str">
        <f>IF(ข้อมูลนร.2!D23="","",ข้อมูลนร.2!D23)</f>
        <v/>
      </c>
      <c r="D23" s="34" t="str">
        <f>IF(ข้อมูลนร.2!G23="","",ข้อมูลนร.2!G23)</f>
        <v/>
      </c>
      <c r="E23" s="69" t="str">
        <f>IF(D23="","",พค!AJ23)</f>
        <v/>
      </c>
      <c r="F23" s="69" t="str">
        <f>IF(D23="","",มิย!AJ23)</f>
        <v/>
      </c>
      <c r="G23" s="69" t="str">
        <f>IF(D23="","",กค!AJ23)</f>
        <v/>
      </c>
      <c r="H23" s="69" t="str">
        <f>IF(D23="","",สค!AJ23)</f>
        <v/>
      </c>
      <c r="I23" s="69" t="str">
        <f>IF(D23="","",กย!AJ23)</f>
        <v/>
      </c>
      <c r="J23" s="69" t="str">
        <f>IF(D23="","",ตค!AJ23)</f>
        <v/>
      </c>
      <c r="K23" s="130" t="str">
        <f>IF(D23="","",พย!AJ23)</f>
        <v/>
      </c>
      <c r="L23" s="130" t="str">
        <f>IF(D23="","",ธค!AJ23)</f>
        <v/>
      </c>
      <c r="M23" s="130" t="str">
        <f>IF(D23="","",มค!AJ23)</f>
        <v/>
      </c>
      <c r="N23" s="130" t="str">
        <f>IF(D23="","",กพ!AJ23)</f>
        <v/>
      </c>
      <c r="O23" s="130" t="str">
        <f>IF(D23="","",มีค!AJ23)</f>
        <v/>
      </c>
      <c r="P23" s="69" t="str">
        <f t="shared" si="0"/>
        <v/>
      </c>
      <c r="Q23" s="130" t="str">
        <f t="shared" si="1"/>
        <v/>
      </c>
      <c r="R23" s="120" t="str">
        <f t="shared" si="2"/>
        <v/>
      </c>
      <c r="S23" s="134" t="str">
        <f>IF(D23="","",SUM(พค!AL23,มิย!AL23,กค!AL23,สค!AL23,กย!AL23,ตค!AL23,พย!AL23,ธค!AL23,มค!AL23,กพ!AL23,มีค!AL23))</f>
        <v/>
      </c>
      <c r="T23" s="134" t="str">
        <f>IF(D23="","",SUM(พค!AM23,มิย!AM23,กค!AM23,สค!AM23,กย!AM23,ตค!AM23,พย!AM23,ธค!AM23,มค!AM23,กพ!AM23,มีค!AM23))</f>
        <v/>
      </c>
      <c r="U23" s="134" t="str">
        <f>IF(D23="","",SUM(พค!AN23,มิย!AN23,กค!AN23,สค!AN23,กย!AN23,ตค!AN23,พย!AN23,ธค!AN23,มค!AN23,กพ!AN23,มีค!AN23))</f>
        <v/>
      </c>
      <c r="V23" s="129" t="str">
        <f t="shared" si="3"/>
        <v/>
      </c>
      <c r="W23" s="135" t="str">
        <f t="shared" si="4"/>
        <v/>
      </c>
      <c r="X23" s="125"/>
    </row>
    <row r="24" spans="2:24">
      <c r="B24" s="125"/>
      <c r="C24" s="113" t="str">
        <f>IF(ข้อมูลนร.2!D24="","",ข้อมูลนร.2!D24)</f>
        <v/>
      </c>
      <c r="D24" s="34" t="str">
        <f>IF(ข้อมูลนร.2!G24="","",ข้อมูลนร.2!G24)</f>
        <v/>
      </c>
      <c r="E24" s="69" t="str">
        <f>IF(D24="","",พค!AJ24)</f>
        <v/>
      </c>
      <c r="F24" s="69" t="str">
        <f>IF(D24="","",มิย!AJ24)</f>
        <v/>
      </c>
      <c r="G24" s="69" t="str">
        <f>IF(D24="","",กค!AJ24)</f>
        <v/>
      </c>
      <c r="H24" s="69" t="str">
        <f>IF(D24="","",สค!AJ24)</f>
        <v/>
      </c>
      <c r="I24" s="69" t="str">
        <f>IF(D24="","",กย!AJ24)</f>
        <v/>
      </c>
      <c r="J24" s="69" t="str">
        <f>IF(D24="","",ตค!AJ24)</f>
        <v/>
      </c>
      <c r="K24" s="130" t="str">
        <f>IF(D24="","",พย!AJ24)</f>
        <v/>
      </c>
      <c r="L24" s="130" t="str">
        <f>IF(D24="","",ธค!AJ24)</f>
        <v/>
      </c>
      <c r="M24" s="130" t="str">
        <f>IF(D24="","",มค!AJ24)</f>
        <v/>
      </c>
      <c r="N24" s="130" t="str">
        <f>IF(D24="","",กพ!AJ24)</f>
        <v/>
      </c>
      <c r="O24" s="130" t="str">
        <f>IF(D24="","",มีค!AJ24)</f>
        <v/>
      </c>
      <c r="P24" s="69" t="str">
        <f t="shared" si="0"/>
        <v/>
      </c>
      <c r="Q24" s="130" t="str">
        <f t="shared" si="1"/>
        <v/>
      </c>
      <c r="R24" s="120" t="str">
        <f t="shared" si="2"/>
        <v/>
      </c>
      <c r="S24" s="134" t="str">
        <f>IF(D24="","",SUM(พค!AL24,มิย!AL24,กค!AL24,สค!AL24,กย!AL24,ตค!AL24,พย!AL24,ธค!AL24,มค!AL24,กพ!AL24,มีค!AL24))</f>
        <v/>
      </c>
      <c r="T24" s="134" t="str">
        <f>IF(D24="","",SUM(พค!AM24,มิย!AM24,กค!AM24,สค!AM24,กย!AM24,ตค!AM24,พย!AM24,ธค!AM24,มค!AM24,กพ!AM24,มีค!AM24))</f>
        <v/>
      </c>
      <c r="U24" s="134" t="str">
        <f>IF(D24="","",SUM(พค!AN24,มิย!AN24,กค!AN24,สค!AN24,กย!AN24,ตค!AN24,พย!AN24,ธค!AN24,มค!AN24,กพ!AN24,มีค!AN24))</f>
        <v/>
      </c>
      <c r="V24" s="129" t="str">
        <f t="shared" si="3"/>
        <v/>
      </c>
      <c r="W24" s="135" t="str">
        <f t="shared" si="4"/>
        <v/>
      </c>
      <c r="X24" s="125"/>
    </row>
    <row r="25" spans="2:24">
      <c r="B25" s="125"/>
      <c r="C25" s="113" t="str">
        <f>IF(ข้อมูลนร.2!D25="","",ข้อมูลนร.2!D25)</f>
        <v/>
      </c>
      <c r="D25" s="34" t="str">
        <f>IF(ข้อมูลนร.2!G25="","",ข้อมูลนร.2!G25)</f>
        <v/>
      </c>
      <c r="E25" s="69" t="str">
        <f>IF(D25="","",พค!AJ25)</f>
        <v/>
      </c>
      <c r="F25" s="69" t="str">
        <f>IF(D25="","",มิย!AJ25)</f>
        <v/>
      </c>
      <c r="G25" s="69" t="str">
        <f>IF(D25="","",กค!AJ25)</f>
        <v/>
      </c>
      <c r="H25" s="69" t="str">
        <f>IF(D25="","",สค!AJ25)</f>
        <v/>
      </c>
      <c r="I25" s="69" t="str">
        <f>IF(D25="","",กย!AJ25)</f>
        <v/>
      </c>
      <c r="J25" s="69" t="str">
        <f>IF(D25="","",ตค!AJ25)</f>
        <v/>
      </c>
      <c r="K25" s="130" t="str">
        <f>IF(D25="","",พย!AJ25)</f>
        <v/>
      </c>
      <c r="L25" s="130" t="str">
        <f>IF(D25="","",ธค!AJ25)</f>
        <v/>
      </c>
      <c r="M25" s="130" t="str">
        <f>IF(D25="","",มค!AJ25)</f>
        <v/>
      </c>
      <c r="N25" s="130" t="str">
        <f>IF(D25="","",กพ!AJ25)</f>
        <v/>
      </c>
      <c r="O25" s="130" t="str">
        <f>IF(D25="","",มีค!AJ25)</f>
        <v/>
      </c>
      <c r="P25" s="69" t="str">
        <f t="shared" si="0"/>
        <v/>
      </c>
      <c r="Q25" s="130" t="str">
        <f t="shared" si="1"/>
        <v/>
      </c>
      <c r="R25" s="120" t="str">
        <f t="shared" si="2"/>
        <v/>
      </c>
      <c r="S25" s="134" t="str">
        <f>IF(D25="","",SUM(พค!AL25,มิย!AL25,กค!AL25,สค!AL25,กย!AL25,ตค!AL25,พย!AL25,ธค!AL25,มค!AL25,กพ!AL25,มีค!AL25))</f>
        <v/>
      </c>
      <c r="T25" s="134" t="str">
        <f>IF(D25="","",SUM(พค!AM25,มิย!AM25,กค!AM25,สค!AM25,กย!AM25,ตค!AM25,พย!AM25,ธค!AM25,มค!AM25,กพ!AM25,มีค!AM25))</f>
        <v/>
      </c>
      <c r="U25" s="134" t="str">
        <f>IF(D25="","",SUM(พค!AN25,มิย!AN25,กค!AN25,สค!AN25,กย!AN25,ตค!AN25,พย!AN25,ธค!AN25,มค!AN25,กพ!AN25,มีค!AN25))</f>
        <v/>
      </c>
      <c r="V25" s="129" t="str">
        <f t="shared" si="3"/>
        <v/>
      </c>
      <c r="W25" s="135" t="str">
        <f t="shared" si="4"/>
        <v/>
      </c>
      <c r="X25" s="125"/>
    </row>
    <row r="26" spans="2:24">
      <c r="B26" s="125"/>
      <c r="C26" s="113" t="str">
        <f>IF(ข้อมูลนร.2!D26="","",ข้อมูลนร.2!D26)</f>
        <v/>
      </c>
      <c r="D26" s="34" t="str">
        <f>IF(ข้อมูลนร.2!G26="","",ข้อมูลนร.2!G26)</f>
        <v/>
      </c>
      <c r="E26" s="69" t="str">
        <f>IF(D26="","",พค!AJ26)</f>
        <v/>
      </c>
      <c r="F26" s="69" t="str">
        <f>IF(D26="","",มิย!AJ26)</f>
        <v/>
      </c>
      <c r="G26" s="69" t="str">
        <f>IF(D26="","",กค!AJ26)</f>
        <v/>
      </c>
      <c r="H26" s="69" t="str">
        <f>IF(D26="","",สค!AJ26)</f>
        <v/>
      </c>
      <c r="I26" s="69" t="str">
        <f>IF(D26="","",กย!AJ26)</f>
        <v/>
      </c>
      <c r="J26" s="69" t="str">
        <f>IF(D26="","",ตค!AJ26)</f>
        <v/>
      </c>
      <c r="K26" s="130" t="str">
        <f>IF(D26="","",พย!AJ26)</f>
        <v/>
      </c>
      <c r="L26" s="130" t="str">
        <f>IF(D26="","",ธค!AJ26)</f>
        <v/>
      </c>
      <c r="M26" s="130" t="str">
        <f>IF(D26="","",มค!AJ26)</f>
        <v/>
      </c>
      <c r="N26" s="130" t="str">
        <f>IF(D26="","",กพ!AJ26)</f>
        <v/>
      </c>
      <c r="O26" s="130" t="str">
        <f>IF(D26="","",มีค!AJ26)</f>
        <v/>
      </c>
      <c r="P26" s="69" t="str">
        <f t="shared" si="0"/>
        <v/>
      </c>
      <c r="Q26" s="130" t="str">
        <f t="shared" si="1"/>
        <v/>
      </c>
      <c r="R26" s="120" t="str">
        <f t="shared" si="2"/>
        <v/>
      </c>
      <c r="S26" s="134" t="str">
        <f>IF(D26="","",SUM(พค!AL26,มิย!AL26,กค!AL26,สค!AL26,กย!AL26,ตค!AL26,พย!AL26,ธค!AL26,มค!AL26,กพ!AL26,มีค!AL26))</f>
        <v/>
      </c>
      <c r="T26" s="134" t="str">
        <f>IF(D26="","",SUM(พค!AM26,มิย!AM26,กค!AM26,สค!AM26,กย!AM26,ตค!AM26,พย!AM26,ธค!AM26,มค!AM26,กพ!AM26,มีค!AM26))</f>
        <v/>
      </c>
      <c r="U26" s="134" t="str">
        <f>IF(D26="","",SUM(พค!AN26,มิย!AN26,กค!AN26,สค!AN26,กย!AN26,ตค!AN26,พย!AN26,ธค!AN26,มค!AN26,กพ!AN26,มีค!AN26))</f>
        <v/>
      </c>
      <c r="V26" s="129" t="str">
        <f t="shared" si="3"/>
        <v/>
      </c>
      <c r="W26" s="135" t="str">
        <f t="shared" si="4"/>
        <v/>
      </c>
      <c r="X26" s="125"/>
    </row>
    <row r="27" spans="2:24">
      <c r="B27" s="125"/>
      <c r="C27" s="113" t="str">
        <f>IF(ข้อมูลนร.2!D27="","",ข้อมูลนร.2!D27)</f>
        <v/>
      </c>
      <c r="D27" s="34" t="str">
        <f>IF(ข้อมูลนร.2!G27="","",ข้อมูลนร.2!G27)</f>
        <v/>
      </c>
      <c r="E27" s="69" t="str">
        <f>IF(D27="","",พค!AJ27)</f>
        <v/>
      </c>
      <c r="F27" s="69" t="str">
        <f>IF(D27="","",มิย!AJ27)</f>
        <v/>
      </c>
      <c r="G27" s="69" t="str">
        <f>IF(D27="","",กค!AJ27)</f>
        <v/>
      </c>
      <c r="H27" s="69" t="str">
        <f>IF(D27="","",สค!AJ27)</f>
        <v/>
      </c>
      <c r="I27" s="69" t="str">
        <f>IF(D27="","",กย!AJ27)</f>
        <v/>
      </c>
      <c r="J27" s="69" t="str">
        <f>IF(D27="","",ตค!AJ27)</f>
        <v/>
      </c>
      <c r="K27" s="130" t="str">
        <f>IF(D27="","",พย!AJ27)</f>
        <v/>
      </c>
      <c r="L27" s="130" t="str">
        <f>IF(D27="","",ธค!AJ27)</f>
        <v/>
      </c>
      <c r="M27" s="130" t="str">
        <f>IF(D27="","",มค!AJ27)</f>
        <v/>
      </c>
      <c r="N27" s="130" t="str">
        <f>IF(D27="","",กพ!AJ27)</f>
        <v/>
      </c>
      <c r="O27" s="130" t="str">
        <f>IF(D27="","",มีค!AJ27)</f>
        <v/>
      </c>
      <c r="P27" s="69" t="str">
        <f t="shared" si="0"/>
        <v/>
      </c>
      <c r="Q27" s="130" t="str">
        <f t="shared" si="1"/>
        <v/>
      </c>
      <c r="R27" s="120" t="str">
        <f t="shared" si="2"/>
        <v/>
      </c>
      <c r="S27" s="134" t="str">
        <f>IF(D27="","",SUM(พค!AL27,มิย!AL27,กค!AL27,สค!AL27,กย!AL27,ตค!AL27,พย!AL27,ธค!AL27,มค!AL27,กพ!AL27,มีค!AL27))</f>
        <v/>
      </c>
      <c r="T27" s="134" t="str">
        <f>IF(D27="","",SUM(พค!AM27,มิย!AM27,กค!AM27,สค!AM27,กย!AM27,ตค!AM27,พย!AM27,ธค!AM27,มค!AM27,กพ!AM27,มีค!AM27))</f>
        <v/>
      </c>
      <c r="U27" s="134" t="str">
        <f>IF(D27="","",SUM(พค!AN27,มิย!AN27,กค!AN27,สค!AN27,กย!AN27,ตค!AN27,พย!AN27,ธค!AN27,มค!AN27,กพ!AN27,มีค!AN27))</f>
        <v/>
      </c>
      <c r="V27" s="129" t="str">
        <f t="shared" si="3"/>
        <v/>
      </c>
      <c r="W27" s="135" t="str">
        <f t="shared" si="4"/>
        <v/>
      </c>
      <c r="X27" s="125"/>
    </row>
    <row r="28" spans="2:24">
      <c r="B28" s="125"/>
      <c r="C28" s="113" t="str">
        <f>IF(ข้อมูลนร.2!D28="","",ข้อมูลนร.2!D28)</f>
        <v/>
      </c>
      <c r="D28" s="34" t="str">
        <f>IF(ข้อมูลนร.2!G28="","",ข้อมูลนร.2!G28)</f>
        <v/>
      </c>
      <c r="E28" s="69" t="str">
        <f>IF(D28="","",พค!AJ28)</f>
        <v/>
      </c>
      <c r="F28" s="69" t="str">
        <f>IF(D28="","",มิย!AJ28)</f>
        <v/>
      </c>
      <c r="G28" s="69" t="str">
        <f>IF(D28="","",กค!AJ28)</f>
        <v/>
      </c>
      <c r="H28" s="69" t="str">
        <f>IF(D28="","",สค!AJ28)</f>
        <v/>
      </c>
      <c r="I28" s="69" t="str">
        <f>IF(D28="","",กย!AJ28)</f>
        <v/>
      </c>
      <c r="J28" s="69" t="str">
        <f>IF(D28="","",ตค!AJ28)</f>
        <v/>
      </c>
      <c r="K28" s="130" t="str">
        <f>IF(D28="","",พย!AJ28)</f>
        <v/>
      </c>
      <c r="L28" s="130" t="str">
        <f>IF(D28="","",ธค!AJ28)</f>
        <v/>
      </c>
      <c r="M28" s="130" t="str">
        <f>IF(D28="","",มค!AJ28)</f>
        <v/>
      </c>
      <c r="N28" s="130" t="str">
        <f>IF(D28="","",กพ!AJ28)</f>
        <v/>
      </c>
      <c r="O28" s="130" t="str">
        <f>IF(D28="","",มีค!AJ28)</f>
        <v/>
      </c>
      <c r="P28" s="69" t="str">
        <f t="shared" si="0"/>
        <v/>
      </c>
      <c r="Q28" s="130" t="str">
        <f t="shared" si="1"/>
        <v/>
      </c>
      <c r="R28" s="120" t="str">
        <f t="shared" si="2"/>
        <v/>
      </c>
      <c r="S28" s="134" t="str">
        <f>IF(D28="","",SUM(พค!AL28,มิย!AL28,กค!AL28,สค!AL28,กย!AL28,ตค!AL28,พย!AL28,ธค!AL28,มค!AL28,กพ!AL28,มีค!AL28))</f>
        <v/>
      </c>
      <c r="T28" s="134" t="str">
        <f>IF(D28="","",SUM(พค!AM28,มิย!AM28,กค!AM28,สค!AM28,กย!AM28,ตค!AM28,พย!AM28,ธค!AM28,มค!AM28,กพ!AM28,มีค!AM28))</f>
        <v/>
      </c>
      <c r="U28" s="134" t="str">
        <f>IF(D28="","",SUM(พค!AN28,มิย!AN28,กค!AN28,สค!AN28,กย!AN28,ตค!AN28,พย!AN28,ธค!AN28,มค!AN28,กพ!AN28,มีค!AN28))</f>
        <v/>
      </c>
      <c r="V28" s="129" t="str">
        <f t="shared" si="3"/>
        <v/>
      </c>
      <c r="W28" s="135" t="str">
        <f t="shared" si="4"/>
        <v/>
      </c>
      <c r="X28" s="125"/>
    </row>
    <row r="29" spans="2:24">
      <c r="B29" s="125"/>
      <c r="C29" s="113" t="str">
        <f>IF(ข้อมูลนร.2!D29="","",ข้อมูลนร.2!D29)</f>
        <v/>
      </c>
      <c r="D29" s="34" t="str">
        <f>IF(ข้อมูลนร.2!G29="","",ข้อมูลนร.2!G29)</f>
        <v/>
      </c>
      <c r="E29" s="69" t="str">
        <f>IF(D29="","",พค!AJ29)</f>
        <v/>
      </c>
      <c r="F29" s="69" t="str">
        <f>IF(D29="","",มิย!AJ29)</f>
        <v/>
      </c>
      <c r="G29" s="69" t="str">
        <f>IF(D29="","",กค!AJ29)</f>
        <v/>
      </c>
      <c r="H29" s="69" t="str">
        <f>IF(D29="","",สค!AJ29)</f>
        <v/>
      </c>
      <c r="I29" s="69" t="str">
        <f>IF(D29="","",กย!AJ29)</f>
        <v/>
      </c>
      <c r="J29" s="69" t="str">
        <f>IF(D29="","",ตค!AJ29)</f>
        <v/>
      </c>
      <c r="K29" s="130" t="str">
        <f>IF(D29="","",พย!AJ29)</f>
        <v/>
      </c>
      <c r="L29" s="130" t="str">
        <f>IF(D29="","",ธค!AJ29)</f>
        <v/>
      </c>
      <c r="M29" s="130" t="str">
        <f>IF(D29="","",มค!AJ29)</f>
        <v/>
      </c>
      <c r="N29" s="130" t="str">
        <f>IF(D29="","",กพ!AJ29)</f>
        <v/>
      </c>
      <c r="O29" s="130" t="str">
        <f>IF(D29="","",มีค!AJ29)</f>
        <v/>
      </c>
      <c r="P29" s="69" t="str">
        <f t="shared" si="0"/>
        <v/>
      </c>
      <c r="Q29" s="130" t="str">
        <f t="shared" si="1"/>
        <v/>
      </c>
      <c r="R29" s="120" t="str">
        <f t="shared" si="2"/>
        <v/>
      </c>
      <c r="S29" s="134" t="str">
        <f>IF(D29="","",SUM(พค!AL29,มิย!AL29,กค!AL29,สค!AL29,กย!AL29,ตค!AL29,พย!AL29,ธค!AL29,มค!AL29,กพ!AL29,มีค!AL29))</f>
        <v/>
      </c>
      <c r="T29" s="134" t="str">
        <f>IF(D29="","",SUM(พค!AM29,มิย!AM29,กค!AM29,สค!AM29,กย!AM29,ตค!AM29,พย!AM29,ธค!AM29,มค!AM29,กพ!AM29,มีค!AM29))</f>
        <v/>
      </c>
      <c r="U29" s="134" t="str">
        <f>IF(D29="","",SUM(พค!AN29,มิย!AN29,กค!AN29,สค!AN29,กย!AN29,ตค!AN29,พย!AN29,ธค!AN29,มค!AN29,กพ!AN29,มีค!AN29))</f>
        <v/>
      </c>
      <c r="V29" s="129" t="str">
        <f t="shared" si="3"/>
        <v/>
      </c>
      <c r="W29" s="135" t="str">
        <f t="shared" si="4"/>
        <v/>
      </c>
      <c r="X29" s="125"/>
    </row>
    <row r="30" spans="2:24">
      <c r="B30" s="125"/>
      <c r="C30" s="113" t="str">
        <f>IF(ข้อมูลนร.2!D30="","",ข้อมูลนร.2!D30)</f>
        <v/>
      </c>
      <c r="D30" s="34" t="str">
        <f>IF(ข้อมูลนร.2!G30="","",ข้อมูลนร.2!G30)</f>
        <v/>
      </c>
      <c r="E30" s="69" t="str">
        <f>IF(D30="","",พค!AJ30)</f>
        <v/>
      </c>
      <c r="F30" s="69" t="str">
        <f>IF(D30="","",มิย!AJ30)</f>
        <v/>
      </c>
      <c r="G30" s="69" t="str">
        <f>IF(D30="","",กค!AJ30)</f>
        <v/>
      </c>
      <c r="H30" s="69" t="str">
        <f>IF(D30="","",สค!AJ30)</f>
        <v/>
      </c>
      <c r="I30" s="69" t="str">
        <f>IF(D30="","",กย!AJ30)</f>
        <v/>
      </c>
      <c r="J30" s="69" t="str">
        <f>IF(D30="","",ตค!AJ30)</f>
        <v/>
      </c>
      <c r="K30" s="130" t="str">
        <f>IF(D30="","",พย!AJ30)</f>
        <v/>
      </c>
      <c r="L30" s="130" t="str">
        <f>IF(D30="","",ธค!AJ30)</f>
        <v/>
      </c>
      <c r="M30" s="130" t="str">
        <f>IF(D30="","",มค!AJ30)</f>
        <v/>
      </c>
      <c r="N30" s="130" t="str">
        <f>IF(D30="","",กพ!AJ30)</f>
        <v/>
      </c>
      <c r="O30" s="130" t="str">
        <f>IF(D30="","",มีค!AJ30)</f>
        <v/>
      </c>
      <c r="P30" s="69" t="str">
        <f t="shared" si="0"/>
        <v/>
      </c>
      <c r="Q30" s="130" t="str">
        <f t="shared" si="1"/>
        <v/>
      </c>
      <c r="R30" s="120" t="str">
        <f t="shared" si="2"/>
        <v/>
      </c>
      <c r="S30" s="134" t="str">
        <f>IF(D30="","",SUM(พค!AL30,มิย!AL30,กค!AL30,สค!AL30,กย!AL30,ตค!AL30,พย!AL30,ธค!AL30,มค!AL30,กพ!AL30,มีค!AL30))</f>
        <v/>
      </c>
      <c r="T30" s="134" t="str">
        <f>IF(D30="","",SUM(พค!AM30,มิย!AM30,กค!AM30,สค!AM30,กย!AM30,ตค!AM30,พย!AM30,ธค!AM30,มค!AM30,กพ!AM30,มีค!AM30))</f>
        <v/>
      </c>
      <c r="U30" s="134" t="str">
        <f>IF(D30="","",SUM(พค!AN30,มิย!AN30,กค!AN30,สค!AN30,กย!AN30,ตค!AN30,พย!AN30,ธค!AN30,มค!AN30,กพ!AN30,มีค!AN30))</f>
        <v/>
      </c>
      <c r="V30" s="129" t="str">
        <f t="shared" si="3"/>
        <v/>
      </c>
      <c r="W30" s="135" t="str">
        <f t="shared" si="4"/>
        <v/>
      </c>
      <c r="X30" s="125"/>
    </row>
    <row r="31" spans="2:24">
      <c r="B31" s="125"/>
      <c r="C31" s="113" t="str">
        <f>IF(ข้อมูลนร.2!D31="","",ข้อมูลนร.2!D31)</f>
        <v/>
      </c>
      <c r="D31" s="34" t="str">
        <f>IF(ข้อมูลนร.2!G31="","",ข้อมูลนร.2!G31)</f>
        <v/>
      </c>
      <c r="E31" s="69" t="str">
        <f>IF(D31="","",พค!AJ31)</f>
        <v/>
      </c>
      <c r="F31" s="69" t="str">
        <f>IF(D31="","",มิย!AJ31)</f>
        <v/>
      </c>
      <c r="G31" s="69" t="str">
        <f>IF(D31="","",กค!AJ31)</f>
        <v/>
      </c>
      <c r="H31" s="69" t="str">
        <f>IF(D31="","",สค!AJ31)</f>
        <v/>
      </c>
      <c r="I31" s="69" t="str">
        <f>IF(D31="","",กย!AJ31)</f>
        <v/>
      </c>
      <c r="J31" s="69" t="str">
        <f>IF(D31="","",ตค!AJ31)</f>
        <v/>
      </c>
      <c r="K31" s="130" t="str">
        <f>IF(D31="","",พย!AJ31)</f>
        <v/>
      </c>
      <c r="L31" s="130" t="str">
        <f>IF(D31="","",ธค!AJ31)</f>
        <v/>
      </c>
      <c r="M31" s="130" t="str">
        <f>IF(D31="","",มค!AJ31)</f>
        <v/>
      </c>
      <c r="N31" s="130" t="str">
        <f>IF(D31="","",กพ!AJ31)</f>
        <v/>
      </c>
      <c r="O31" s="130" t="str">
        <f>IF(D31="","",มีค!AJ31)</f>
        <v/>
      </c>
      <c r="P31" s="69" t="str">
        <f t="shared" si="0"/>
        <v/>
      </c>
      <c r="Q31" s="130" t="str">
        <f t="shared" si="1"/>
        <v/>
      </c>
      <c r="R31" s="120" t="str">
        <f t="shared" si="2"/>
        <v/>
      </c>
      <c r="S31" s="134" t="str">
        <f>IF(D31="","",SUM(พค!AL31,มิย!AL31,กค!AL31,สค!AL31,กย!AL31,ตค!AL31,พย!AL31,ธค!AL31,มค!AL31,กพ!AL31,มีค!AL31))</f>
        <v/>
      </c>
      <c r="T31" s="134" t="str">
        <f>IF(D31="","",SUM(พค!AM31,มิย!AM31,กค!AM31,สค!AM31,กย!AM31,ตค!AM31,พย!AM31,ธค!AM31,มค!AM31,กพ!AM31,มีค!AM31))</f>
        <v/>
      </c>
      <c r="U31" s="134" t="str">
        <f>IF(D31="","",SUM(พค!AN31,มิย!AN31,กค!AN31,สค!AN31,กย!AN31,ตค!AN31,พย!AN31,ธค!AN31,มค!AN31,กพ!AN31,มีค!AN31))</f>
        <v/>
      </c>
      <c r="V31" s="129" t="str">
        <f t="shared" si="3"/>
        <v/>
      </c>
      <c r="W31" s="135" t="str">
        <f t="shared" si="4"/>
        <v/>
      </c>
      <c r="X31" s="125"/>
    </row>
    <row r="32" spans="2:24">
      <c r="B32" s="125"/>
      <c r="C32" s="113" t="str">
        <f>IF(ข้อมูลนร.2!D32="","",ข้อมูลนร.2!D32)</f>
        <v/>
      </c>
      <c r="D32" s="34" t="str">
        <f>IF(ข้อมูลนร.2!G32="","",ข้อมูลนร.2!G32)</f>
        <v/>
      </c>
      <c r="E32" s="69" t="str">
        <f>IF(D32="","",พค!AJ32)</f>
        <v/>
      </c>
      <c r="F32" s="69" t="str">
        <f>IF(D32="","",มิย!AJ32)</f>
        <v/>
      </c>
      <c r="G32" s="69" t="str">
        <f>IF(D32="","",กค!AJ32)</f>
        <v/>
      </c>
      <c r="H32" s="69" t="str">
        <f>IF(D32="","",สค!AJ32)</f>
        <v/>
      </c>
      <c r="I32" s="69" t="str">
        <f>IF(D32="","",กย!AJ32)</f>
        <v/>
      </c>
      <c r="J32" s="69" t="str">
        <f>IF(D32="","",ตค!AJ32)</f>
        <v/>
      </c>
      <c r="K32" s="130" t="str">
        <f>IF(D32="","",พย!AJ32)</f>
        <v/>
      </c>
      <c r="L32" s="130" t="str">
        <f>IF(D32="","",ธค!AJ32)</f>
        <v/>
      </c>
      <c r="M32" s="130" t="str">
        <f>IF(D32="","",มค!AJ32)</f>
        <v/>
      </c>
      <c r="N32" s="130" t="str">
        <f>IF(D32="","",กพ!AJ32)</f>
        <v/>
      </c>
      <c r="O32" s="130" t="str">
        <f>IF(D32="","",มีค!AJ32)</f>
        <v/>
      </c>
      <c r="P32" s="69" t="str">
        <f t="shared" si="0"/>
        <v/>
      </c>
      <c r="Q32" s="130" t="str">
        <f t="shared" si="1"/>
        <v/>
      </c>
      <c r="R32" s="120" t="str">
        <f t="shared" si="2"/>
        <v/>
      </c>
      <c r="S32" s="134" t="str">
        <f>IF(D32="","",SUM(พค!AL32,มิย!AL32,กค!AL32,สค!AL32,กย!AL32,ตค!AL32,พย!AL32,ธค!AL32,มค!AL32,กพ!AL32,มีค!AL32))</f>
        <v/>
      </c>
      <c r="T32" s="134" t="str">
        <f>IF(D32="","",SUM(พค!AM32,มิย!AM32,กค!AM32,สค!AM32,กย!AM32,ตค!AM32,พย!AM32,ธค!AM32,มค!AM32,กพ!AM32,มีค!AM32))</f>
        <v/>
      </c>
      <c r="U32" s="134" t="str">
        <f>IF(D32="","",SUM(พค!AN32,มิย!AN32,กค!AN32,สค!AN32,กย!AN32,ตค!AN32,พย!AN32,ธค!AN32,มค!AN32,กพ!AN32,มีค!AN32))</f>
        <v/>
      </c>
      <c r="V32" s="129" t="str">
        <f t="shared" si="3"/>
        <v/>
      </c>
      <c r="W32" s="135" t="str">
        <f t="shared" si="4"/>
        <v/>
      </c>
      <c r="X32" s="125"/>
    </row>
    <row r="33" spans="2:24">
      <c r="B33" s="125"/>
      <c r="C33" s="113" t="str">
        <f>IF(ข้อมูลนร.2!D33="","",ข้อมูลนร.2!D33)</f>
        <v/>
      </c>
      <c r="D33" s="34" t="str">
        <f>IF(ข้อมูลนร.2!G33="","",ข้อมูลนร.2!G33)</f>
        <v/>
      </c>
      <c r="E33" s="69" t="str">
        <f>IF(D33="","",พค!AJ33)</f>
        <v/>
      </c>
      <c r="F33" s="69" t="str">
        <f>IF(D33="","",มิย!AJ33)</f>
        <v/>
      </c>
      <c r="G33" s="69" t="str">
        <f>IF(D33="","",กค!AJ33)</f>
        <v/>
      </c>
      <c r="H33" s="69" t="str">
        <f>IF(D33="","",สค!AJ33)</f>
        <v/>
      </c>
      <c r="I33" s="69" t="str">
        <f>IF(D33="","",กย!AJ33)</f>
        <v/>
      </c>
      <c r="J33" s="69" t="str">
        <f>IF(D33="","",ตค!AJ33)</f>
        <v/>
      </c>
      <c r="K33" s="130" t="str">
        <f>IF(D33="","",พย!AJ33)</f>
        <v/>
      </c>
      <c r="L33" s="130" t="str">
        <f>IF(D33="","",ธค!AJ33)</f>
        <v/>
      </c>
      <c r="M33" s="130" t="str">
        <f>IF(D33="","",มค!AJ33)</f>
        <v/>
      </c>
      <c r="N33" s="130" t="str">
        <f>IF(D33="","",กพ!AJ33)</f>
        <v/>
      </c>
      <c r="O33" s="130" t="str">
        <f>IF(D33="","",มีค!AJ33)</f>
        <v/>
      </c>
      <c r="P33" s="69" t="str">
        <f t="shared" si="0"/>
        <v/>
      </c>
      <c r="Q33" s="130" t="str">
        <f t="shared" si="1"/>
        <v/>
      </c>
      <c r="R33" s="120" t="str">
        <f t="shared" si="2"/>
        <v/>
      </c>
      <c r="S33" s="134" t="str">
        <f>IF(D33="","",SUM(พค!AL33,มิย!AL33,กค!AL33,สค!AL33,กย!AL33,ตค!AL33,พย!AL33,ธค!AL33,มค!AL33,กพ!AL33,มีค!AL33))</f>
        <v/>
      </c>
      <c r="T33" s="134" t="str">
        <f>IF(D33="","",SUM(พค!AM33,มิย!AM33,กค!AM33,สค!AM33,กย!AM33,ตค!AM33,พย!AM33,ธค!AM33,มค!AM33,กพ!AM33,มีค!AM33))</f>
        <v/>
      </c>
      <c r="U33" s="134" t="str">
        <f>IF(D33="","",SUM(พค!AN33,มิย!AN33,กค!AN33,สค!AN33,กย!AN33,ตค!AN33,พย!AN33,ธค!AN33,มค!AN33,กพ!AN33,มีค!AN33))</f>
        <v/>
      </c>
      <c r="V33" s="129" t="str">
        <f t="shared" si="3"/>
        <v/>
      </c>
      <c r="W33" s="135" t="str">
        <f t="shared" si="4"/>
        <v/>
      </c>
      <c r="X33" s="125"/>
    </row>
    <row r="34" spans="2:24">
      <c r="B34" s="125"/>
      <c r="C34" s="113" t="str">
        <f>IF(ข้อมูลนร.2!D34="","",ข้อมูลนร.2!D34)</f>
        <v/>
      </c>
      <c r="D34" s="34" t="str">
        <f>IF(ข้อมูลนร.2!G34="","",ข้อมูลนร.2!G34)</f>
        <v/>
      </c>
      <c r="E34" s="69" t="str">
        <f>IF(D34="","",พค!AJ34)</f>
        <v/>
      </c>
      <c r="F34" s="69" t="str">
        <f>IF(D34="","",มิย!AJ34)</f>
        <v/>
      </c>
      <c r="G34" s="69" t="str">
        <f>IF(D34="","",กค!AJ34)</f>
        <v/>
      </c>
      <c r="H34" s="69" t="str">
        <f>IF(D34="","",สค!AJ34)</f>
        <v/>
      </c>
      <c r="I34" s="69" t="str">
        <f>IF(D34="","",กย!AJ34)</f>
        <v/>
      </c>
      <c r="J34" s="69" t="str">
        <f>IF(D34="","",ตค!AJ34)</f>
        <v/>
      </c>
      <c r="K34" s="130" t="str">
        <f>IF(D34="","",พย!AJ34)</f>
        <v/>
      </c>
      <c r="L34" s="130" t="str">
        <f>IF(D34="","",ธค!AJ34)</f>
        <v/>
      </c>
      <c r="M34" s="130" t="str">
        <f>IF(D34="","",มค!AJ34)</f>
        <v/>
      </c>
      <c r="N34" s="130" t="str">
        <f>IF(D34="","",กพ!AJ34)</f>
        <v/>
      </c>
      <c r="O34" s="130" t="str">
        <f>IF(D34="","",มีค!AJ34)</f>
        <v/>
      </c>
      <c r="P34" s="69" t="str">
        <f t="shared" si="0"/>
        <v/>
      </c>
      <c r="Q34" s="130" t="str">
        <f t="shared" si="1"/>
        <v/>
      </c>
      <c r="R34" s="120" t="str">
        <f t="shared" si="2"/>
        <v/>
      </c>
      <c r="S34" s="134" t="str">
        <f>IF(D34="","",SUM(พค!AL34,มิย!AL34,กค!AL34,สค!AL34,กย!AL34,ตค!AL34,พย!AL34,ธค!AL34,มค!AL34,กพ!AL34,มีค!AL34))</f>
        <v/>
      </c>
      <c r="T34" s="134" t="str">
        <f>IF(D34="","",SUM(พค!AM34,มิย!AM34,กค!AM34,สค!AM34,กย!AM34,ตค!AM34,พย!AM34,ธค!AM34,มค!AM34,กพ!AM34,มีค!AM34))</f>
        <v/>
      </c>
      <c r="U34" s="134" t="str">
        <f>IF(D34="","",SUM(พค!AN34,มิย!AN34,กค!AN34,สค!AN34,กย!AN34,ตค!AN34,พย!AN34,ธค!AN34,มค!AN34,กพ!AN34,มีค!AN34))</f>
        <v/>
      </c>
      <c r="V34" s="129" t="str">
        <f t="shared" si="3"/>
        <v/>
      </c>
      <c r="W34" s="135" t="str">
        <f t="shared" si="4"/>
        <v/>
      </c>
      <c r="X34" s="125"/>
    </row>
    <row r="35" spans="2:24">
      <c r="B35" s="125"/>
      <c r="C35" s="113" t="str">
        <f>IF(ข้อมูลนร.2!D35="","",ข้อมูลนร.2!D35)</f>
        <v/>
      </c>
      <c r="D35" s="34" t="str">
        <f>IF(ข้อมูลนร.2!G35="","",ข้อมูลนร.2!G35)</f>
        <v/>
      </c>
      <c r="E35" s="69" t="str">
        <f>IF(D35="","",พค!AJ35)</f>
        <v/>
      </c>
      <c r="F35" s="69" t="str">
        <f>IF(D35="","",มิย!AJ35)</f>
        <v/>
      </c>
      <c r="G35" s="69" t="str">
        <f>IF(D35="","",กค!AJ35)</f>
        <v/>
      </c>
      <c r="H35" s="69" t="str">
        <f>IF(D35="","",สค!AJ35)</f>
        <v/>
      </c>
      <c r="I35" s="69" t="str">
        <f>IF(D35="","",กย!AJ35)</f>
        <v/>
      </c>
      <c r="J35" s="69" t="str">
        <f>IF(D35="","",ตค!AJ35)</f>
        <v/>
      </c>
      <c r="K35" s="130" t="str">
        <f>IF(D35="","",พย!AJ35)</f>
        <v/>
      </c>
      <c r="L35" s="130" t="str">
        <f>IF(D35="","",ธค!AJ35)</f>
        <v/>
      </c>
      <c r="M35" s="130" t="str">
        <f>IF(D35="","",มค!AJ35)</f>
        <v/>
      </c>
      <c r="N35" s="130" t="str">
        <f>IF(D35="","",กพ!AJ35)</f>
        <v/>
      </c>
      <c r="O35" s="130" t="str">
        <f>IF(D35="","",มีค!AJ35)</f>
        <v/>
      </c>
      <c r="P35" s="69" t="str">
        <f t="shared" si="0"/>
        <v/>
      </c>
      <c r="Q35" s="130" t="str">
        <f t="shared" si="1"/>
        <v/>
      </c>
      <c r="R35" s="120" t="str">
        <f t="shared" si="2"/>
        <v/>
      </c>
      <c r="S35" s="134" t="str">
        <f>IF(D35="","",SUM(พค!AL35,มิย!AL35,กค!AL35,สค!AL35,กย!AL35,ตค!AL35,พย!AL35,ธค!AL35,มค!AL35,กพ!AL35,มีค!AL35))</f>
        <v/>
      </c>
      <c r="T35" s="134" t="str">
        <f>IF(D35="","",SUM(พค!AM35,มิย!AM35,กค!AM35,สค!AM35,กย!AM35,ตค!AM35,พย!AM35,ธค!AM35,มค!AM35,กพ!AM35,มีค!AM35))</f>
        <v/>
      </c>
      <c r="U35" s="134" t="str">
        <f>IF(D35="","",SUM(พค!AN35,มิย!AN35,กค!AN35,สค!AN35,กย!AN35,ตค!AN35,พย!AN35,ธค!AN35,มค!AN35,กพ!AN35,มีค!AN35))</f>
        <v/>
      </c>
      <c r="V35" s="129" t="str">
        <f t="shared" si="3"/>
        <v/>
      </c>
      <c r="W35" s="135" t="str">
        <f t="shared" si="4"/>
        <v/>
      </c>
      <c r="X35" s="125"/>
    </row>
    <row r="36" spans="2:24">
      <c r="B36" s="125"/>
      <c r="C36" s="113" t="str">
        <f>IF(ข้อมูลนร.2!D36="","",ข้อมูลนร.2!D36)</f>
        <v/>
      </c>
      <c r="D36" s="34" t="str">
        <f>IF(ข้อมูลนร.2!G36="","",ข้อมูลนร.2!G36)</f>
        <v/>
      </c>
      <c r="E36" s="69" t="str">
        <f>IF(D36="","",พค!AJ36)</f>
        <v/>
      </c>
      <c r="F36" s="69" t="str">
        <f>IF(D36="","",มิย!AJ36)</f>
        <v/>
      </c>
      <c r="G36" s="69" t="str">
        <f>IF(D36="","",กค!AJ36)</f>
        <v/>
      </c>
      <c r="H36" s="69" t="str">
        <f>IF(D36="","",สค!AJ36)</f>
        <v/>
      </c>
      <c r="I36" s="69" t="str">
        <f>IF(D36="","",กย!AJ36)</f>
        <v/>
      </c>
      <c r="J36" s="69" t="str">
        <f>IF(D36="","",ตค!AJ36)</f>
        <v/>
      </c>
      <c r="K36" s="130" t="str">
        <f>IF(D36="","",พย!AJ36)</f>
        <v/>
      </c>
      <c r="L36" s="130" t="str">
        <f>IF(D36="","",ธค!AJ36)</f>
        <v/>
      </c>
      <c r="M36" s="130" t="str">
        <f>IF(D36="","",มค!AJ36)</f>
        <v/>
      </c>
      <c r="N36" s="130" t="str">
        <f>IF(D36="","",กพ!AJ36)</f>
        <v/>
      </c>
      <c r="O36" s="130" t="str">
        <f>IF(D36="","",มีค!AJ36)</f>
        <v/>
      </c>
      <c r="P36" s="69" t="str">
        <f t="shared" si="0"/>
        <v/>
      </c>
      <c r="Q36" s="130" t="str">
        <f t="shared" si="1"/>
        <v/>
      </c>
      <c r="R36" s="120" t="str">
        <f t="shared" si="2"/>
        <v/>
      </c>
      <c r="S36" s="134" t="str">
        <f>IF(D36="","",SUM(พค!AL36,มิย!AL36,กค!AL36,สค!AL36,กย!AL36,ตค!AL36,พย!AL36,ธค!AL36,มค!AL36,กพ!AL36,มีค!AL36))</f>
        <v/>
      </c>
      <c r="T36" s="134" t="str">
        <f>IF(D36="","",SUM(พค!AM36,มิย!AM36,กค!AM36,สค!AM36,กย!AM36,ตค!AM36,พย!AM36,ธค!AM36,มค!AM36,กพ!AM36,มีค!AM36))</f>
        <v/>
      </c>
      <c r="U36" s="134" t="str">
        <f>IF(D36="","",SUM(พค!AN36,มิย!AN36,กค!AN36,สค!AN36,กย!AN36,ตค!AN36,พย!AN36,ธค!AN36,มค!AN36,กพ!AN36,มีค!AN36))</f>
        <v/>
      </c>
      <c r="V36" s="129" t="str">
        <f t="shared" si="3"/>
        <v/>
      </c>
      <c r="W36" s="135" t="str">
        <f t="shared" si="4"/>
        <v/>
      </c>
      <c r="X36" s="125"/>
    </row>
    <row r="37" spans="2:24">
      <c r="B37" s="125"/>
      <c r="C37" s="113" t="str">
        <f>IF(ข้อมูลนร.2!D37="","",ข้อมูลนร.2!D37)</f>
        <v/>
      </c>
      <c r="D37" s="34" t="str">
        <f>IF(ข้อมูลนร.2!G37="","",ข้อมูลนร.2!G37)</f>
        <v/>
      </c>
      <c r="E37" s="69" t="str">
        <f>IF(D37="","",พค!AJ37)</f>
        <v/>
      </c>
      <c r="F37" s="69" t="str">
        <f>IF(D37="","",มิย!AJ37)</f>
        <v/>
      </c>
      <c r="G37" s="69" t="str">
        <f>IF(D37="","",กค!AJ37)</f>
        <v/>
      </c>
      <c r="H37" s="69" t="str">
        <f>IF(D37="","",สค!AJ37)</f>
        <v/>
      </c>
      <c r="I37" s="69" t="str">
        <f>IF(D37="","",กย!AJ37)</f>
        <v/>
      </c>
      <c r="J37" s="69" t="str">
        <f>IF(D37="","",ตค!AJ37)</f>
        <v/>
      </c>
      <c r="K37" s="130" t="str">
        <f>IF(D37="","",พย!AJ37)</f>
        <v/>
      </c>
      <c r="L37" s="130" t="str">
        <f>IF(D37="","",ธค!AJ37)</f>
        <v/>
      </c>
      <c r="M37" s="130" t="str">
        <f>IF(D37="","",มค!AJ37)</f>
        <v/>
      </c>
      <c r="N37" s="130" t="str">
        <f>IF(D37="","",กพ!AJ37)</f>
        <v/>
      </c>
      <c r="O37" s="130" t="str">
        <f>IF(D37="","",มีค!AJ37)</f>
        <v/>
      </c>
      <c r="P37" s="69" t="str">
        <f t="shared" ref="P37:P46" si="5">IF(D37="","",SUM(E37:J37))</f>
        <v/>
      </c>
      <c r="Q37" s="130" t="str">
        <f t="shared" ref="Q37:Q46" si="6">IF(K37="","",SUM(K37:O37))</f>
        <v/>
      </c>
      <c r="R37" s="120" t="str">
        <f t="shared" ref="R37:R46" si="7">IF(D37="","",SUM(E37:O37))</f>
        <v/>
      </c>
      <c r="S37" s="134" t="str">
        <f>IF(D37="","",SUM(พค!AL37,มิย!AL37,กค!AL37,สค!AL37,กย!AL37,ตค!AL37,พย!AL37,ธค!AL37,มค!AL37,กพ!AL37,มีค!AL37))</f>
        <v/>
      </c>
      <c r="T37" s="134" t="str">
        <f>IF(D37="","",SUM(พค!AM37,มิย!AM37,กค!AM37,สค!AM37,กย!AM37,ตค!AM37,พย!AM37,ธค!AM37,มค!AM37,กพ!AM37,มีค!AM37))</f>
        <v/>
      </c>
      <c r="U37" s="134" t="str">
        <f>IF(D37="","",SUM(พค!AN37,มิย!AN37,กค!AN37,สค!AN37,กย!AN37,ตค!AN37,พย!AN37,ธค!AN37,มค!AN37,กพ!AN37,มีค!AN37))</f>
        <v/>
      </c>
      <c r="V37" s="129" t="str">
        <f t="shared" ref="V37:V46" si="8">IF(E37="","",(R37/$R$5)*100)</f>
        <v/>
      </c>
      <c r="W37" s="135" t="str">
        <f t="shared" ref="W37:W46" si="9">IF(D37="","",IF(V37&gt;=80,"ผ่าน","ไม่ผ่าน"))</f>
        <v/>
      </c>
      <c r="X37" s="125"/>
    </row>
    <row r="38" spans="2:24">
      <c r="B38" s="125"/>
      <c r="C38" s="113" t="str">
        <f>IF(ข้อมูลนร.2!D38="","",ข้อมูลนร.2!D38)</f>
        <v/>
      </c>
      <c r="D38" s="34" t="str">
        <f>IF(ข้อมูลนร.2!G38="","",ข้อมูลนร.2!G38)</f>
        <v/>
      </c>
      <c r="E38" s="69" t="str">
        <f>IF(D38="","",พค!AJ38)</f>
        <v/>
      </c>
      <c r="F38" s="69" t="str">
        <f>IF(D38="","",มิย!AJ38)</f>
        <v/>
      </c>
      <c r="G38" s="69" t="str">
        <f>IF(D38="","",กค!AJ38)</f>
        <v/>
      </c>
      <c r="H38" s="69" t="str">
        <f>IF(D38="","",สค!AJ38)</f>
        <v/>
      </c>
      <c r="I38" s="69" t="str">
        <f>IF(D38="","",กย!AJ38)</f>
        <v/>
      </c>
      <c r="J38" s="69" t="str">
        <f>IF(D38="","",ตค!AJ38)</f>
        <v/>
      </c>
      <c r="K38" s="130" t="str">
        <f>IF(D38="","",พย!AJ38)</f>
        <v/>
      </c>
      <c r="L38" s="130" t="str">
        <f>IF(D38="","",ธค!AJ38)</f>
        <v/>
      </c>
      <c r="M38" s="130" t="str">
        <f>IF(D38="","",มค!AJ38)</f>
        <v/>
      </c>
      <c r="N38" s="130" t="str">
        <f>IF(D38="","",กพ!AJ38)</f>
        <v/>
      </c>
      <c r="O38" s="130" t="str">
        <f>IF(D38="","",มีค!AJ38)</f>
        <v/>
      </c>
      <c r="P38" s="69" t="str">
        <f t="shared" si="5"/>
        <v/>
      </c>
      <c r="Q38" s="130" t="str">
        <f t="shared" si="6"/>
        <v/>
      </c>
      <c r="R38" s="120" t="str">
        <f t="shared" si="7"/>
        <v/>
      </c>
      <c r="S38" s="134" t="str">
        <f>IF(D38="","",SUM(พค!AL38,มิย!AL38,กค!AL38,สค!AL38,กย!AL38,ตค!AL38,พย!AL38,ธค!AL38,มค!AL38,กพ!AL38,มีค!AL38))</f>
        <v/>
      </c>
      <c r="T38" s="134" t="str">
        <f>IF(D38="","",SUM(พค!AM38,มิย!AM38,กค!AM38,สค!AM38,กย!AM38,ตค!AM38,พย!AM38,ธค!AM38,มค!AM38,กพ!AM38,มีค!AM38))</f>
        <v/>
      </c>
      <c r="U38" s="134" t="str">
        <f>IF(D38="","",SUM(พค!AN38,มิย!AN38,กค!AN38,สค!AN38,กย!AN38,ตค!AN38,พย!AN38,ธค!AN38,มค!AN38,กพ!AN38,มีค!AN38))</f>
        <v/>
      </c>
      <c r="V38" s="129" t="str">
        <f t="shared" si="8"/>
        <v/>
      </c>
      <c r="W38" s="135" t="str">
        <f t="shared" si="9"/>
        <v/>
      </c>
      <c r="X38" s="125"/>
    </row>
    <row r="39" spans="2:24">
      <c r="B39" s="125"/>
      <c r="C39" s="113" t="str">
        <f>IF(ข้อมูลนร.2!D39="","",ข้อมูลนร.2!D39)</f>
        <v/>
      </c>
      <c r="D39" s="34" t="str">
        <f>IF(ข้อมูลนร.2!G39="","",ข้อมูลนร.2!G39)</f>
        <v/>
      </c>
      <c r="E39" s="69" t="str">
        <f>IF(D39="","",พค!AJ39)</f>
        <v/>
      </c>
      <c r="F39" s="69" t="str">
        <f>IF(D39="","",มิย!AJ39)</f>
        <v/>
      </c>
      <c r="G39" s="69" t="str">
        <f>IF(D39="","",กค!AJ39)</f>
        <v/>
      </c>
      <c r="H39" s="69" t="str">
        <f>IF(D39="","",สค!AJ39)</f>
        <v/>
      </c>
      <c r="I39" s="69" t="str">
        <f>IF(D39="","",กย!AJ39)</f>
        <v/>
      </c>
      <c r="J39" s="69" t="str">
        <f>IF(D39="","",ตค!AJ39)</f>
        <v/>
      </c>
      <c r="K39" s="130" t="str">
        <f>IF(D39="","",พย!AJ39)</f>
        <v/>
      </c>
      <c r="L39" s="130" t="str">
        <f>IF(D39="","",ธค!AJ39)</f>
        <v/>
      </c>
      <c r="M39" s="130" t="str">
        <f>IF(D39="","",มค!AJ39)</f>
        <v/>
      </c>
      <c r="N39" s="130" t="str">
        <f>IF(D39="","",กพ!AJ39)</f>
        <v/>
      </c>
      <c r="O39" s="130" t="str">
        <f>IF(D39="","",มีค!AJ39)</f>
        <v/>
      </c>
      <c r="P39" s="69" t="str">
        <f t="shared" si="5"/>
        <v/>
      </c>
      <c r="Q39" s="130" t="str">
        <f t="shared" si="6"/>
        <v/>
      </c>
      <c r="R39" s="120" t="str">
        <f t="shared" si="7"/>
        <v/>
      </c>
      <c r="S39" s="134" t="str">
        <f>IF(D39="","",SUM(พค!AL39,มิย!AL39,กค!AL39,สค!AL39,กย!AL39,ตค!AL39,พย!AL39,ธค!AL39,มค!AL39,กพ!AL39,มีค!AL39))</f>
        <v/>
      </c>
      <c r="T39" s="134" t="str">
        <f>IF(D39="","",SUM(พค!AM39,มิย!AM39,กค!AM39,สค!AM39,กย!AM39,ตค!AM39,พย!AM39,ธค!AM39,มค!AM39,กพ!AM39,มีค!AM39))</f>
        <v/>
      </c>
      <c r="U39" s="134" t="str">
        <f>IF(D39="","",SUM(พค!AN39,มิย!AN39,กค!AN39,สค!AN39,กย!AN39,ตค!AN39,พย!AN39,ธค!AN39,มค!AN39,กพ!AN39,มีค!AN39))</f>
        <v/>
      </c>
      <c r="V39" s="129" t="str">
        <f t="shared" si="8"/>
        <v/>
      </c>
      <c r="W39" s="135" t="str">
        <f t="shared" si="9"/>
        <v/>
      </c>
      <c r="X39" s="125"/>
    </row>
    <row r="40" spans="2:24">
      <c r="B40" s="125"/>
      <c r="C40" s="113" t="str">
        <f>IF(ข้อมูลนร.2!D40="","",ข้อมูลนร.2!D40)</f>
        <v/>
      </c>
      <c r="D40" s="34" t="str">
        <f>IF(ข้อมูลนร.2!G40="","",ข้อมูลนร.2!G40)</f>
        <v/>
      </c>
      <c r="E40" s="69" t="str">
        <f>IF(D40="","",พค!AJ40)</f>
        <v/>
      </c>
      <c r="F40" s="69" t="str">
        <f>IF(D40="","",มิย!AJ40)</f>
        <v/>
      </c>
      <c r="G40" s="69" t="str">
        <f>IF(D40="","",กค!AJ40)</f>
        <v/>
      </c>
      <c r="H40" s="69" t="str">
        <f>IF(D40="","",สค!AJ40)</f>
        <v/>
      </c>
      <c r="I40" s="69" t="str">
        <f>IF(D40="","",กย!AJ40)</f>
        <v/>
      </c>
      <c r="J40" s="69" t="str">
        <f>IF(D40="","",ตค!AJ40)</f>
        <v/>
      </c>
      <c r="K40" s="130" t="str">
        <f>IF(D40="","",พย!AJ40)</f>
        <v/>
      </c>
      <c r="L40" s="130" t="str">
        <f>IF(D40="","",ธค!AJ40)</f>
        <v/>
      </c>
      <c r="M40" s="130" t="str">
        <f>IF(D40="","",มค!AJ40)</f>
        <v/>
      </c>
      <c r="N40" s="130" t="str">
        <f>IF(D40="","",กพ!AJ40)</f>
        <v/>
      </c>
      <c r="O40" s="130" t="str">
        <f>IF(D40="","",มีค!AJ40)</f>
        <v/>
      </c>
      <c r="P40" s="69" t="str">
        <f t="shared" si="5"/>
        <v/>
      </c>
      <c r="Q40" s="130" t="str">
        <f t="shared" si="6"/>
        <v/>
      </c>
      <c r="R40" s="120" t="str">
        <f t="shared" si="7"/>
        <v/>
      </c>
      <c r="S40" s="134" t="str">
        <f>IF(D40="","",SUM(พค!AL40,มิย!AL40,กค!AL40,สค!AL40,กย!AL40,ตค!AL40,พย!AL40,ธค!AL40,มค!AL40,กพ!AL40,มีค!AL40))</f>
        <v/>
      </c>
      <c r="T40" s="134" t="str">
        <f>IF(D40="","",SUM(พค!AM40,มิย!AM40,กค!AM40,สค!AM40,กย!AM40,ตค!AM40,พย!AM40,ธค!AM40,มค!AM40,กพ!AM40,มีค!AM40))</f>
        <v/>
      </c>
      <c r="U40" s="134" t="str">
        <f>IF(D40="","",SUM(พค!AN40,มิย!AN40,กค!AN40,สค!AN40,กย!AN40,ตค!AN40,พย!AN40,ธค!AN40,มค!AN40,กพ!AN40,มีค!AN40))</f>
        <v/>
      </c>
      <c r="V40" s="129" t="str">
        <f t="shared" si="8"/>
        <v/>
      </c>
      <c r="W40" s="135" t="str">
        <f t="shared" si="9"/>
        <v/>
      </c>
      <c r="X40" s="125"/>
    </row>
    <row r="41" spans="2:24">
      <c r="B41" s="125"/>
      <c r="C41" s="113" t="str">
        <f>IF(ข้อมูลนร.2!D41="","",ข้อมูลนร.2!D41)</f>
        <v/>
      </c>
      <c r="D41" s="34" t="str">
        <f>IF(ข้อมูลนร.2!G41="","",ข้อมูลนร.2!G41)</f>
        <v/>
      </c>
      <c r="E41" s="69" t="str">
        <f>IF(D41="","",พค!AJ41)</f>
        <v/>
      </c>
      <c r="F41" s="69" t="str">
        <f>IF(D41="","",มิย!AJ41)</f>
        <v/>
      </c>
      <c r="G41" s="69" t="str">
        <f>IF(D41="","",กค!AJ41)</f>
        <v/>
      </c>
      <c r="H41" s="69" t="str">
        <f>IF(D41="","",สค!AJ41)</f>
        <v/>
      </c>
      <c r="I41" s="69" t="str">
        <f>IF(D41="","",กย!AJ41)</f>
        <v/>
      </c>
      <c r="J41" s="69" t="str">
        <f>IF(D41="","",ตค!AJ41)</f>
        <v/>
      </c>
      <c r="K41" s="130" t="str">
        <f>IF(D41="","",พย!AJ41)</f>
        <v/>
      </c>
      <c r="L41" s="130" t="str">
        <f>IF(D41="","",ธค!AJ41)</f>
        <v/>
      </c>
      <c r="M41" s="130" t="str">
        <f>IF(D41="","",มค!AJ41)</f>
        <v/>
      </c>
      <c r="N41" s="130" t="str">
        <f>IF(D41="","",กพ!AJ41)</f>
        <v/>
      </c>
      <c r="O41" s="130" t="str">
        <f>IF(D41="","",มีค!AJ41)</f>
        <v/>
      </c>
      <c r="P41" s="69" t="str">
        <f t="shared" si="5"/>
        <v/>
      </c>
      <c r="Q41" s="130" t="str">
        <f t="shared" si="6"/>
        <v/>
      </c>
      <c r="R41" s="120" t="str">
        <f t="shared" si="7"/>
        <v/>
      </c>
      <c r="S41" s="134" t="str">
        <f>IF(D41="","",SUM(พค!AL41,มิย!AL41,กค!AL41,สค!AL41,กย!AL41,ตค!AL41,พย!AL41,ธค!AL41,มค!AL41,กพ!AL41,มีค!AL41))</f>
        <v/>
      </c>
      <c r="T41" s="134" t="str">
        <f>IF(D41="","",SUM(พค!AM41,มิย!AM41,กค!AM41,สค!AM41,กย!AM41,ตค!AM41,พย!AM41,ธค!AM41,มค!AM41,กพ!AM41,มีค!AM41))</f>
        <v/>
      </c>
      <c r="U41" s="134" t="str">
        <f>IF(D41="","",SUM(พค!AN41,มิย!AN41,กค!AN41,สค!AN41,กย!AN41,ตค!AN41,พย!AN41,ธค!AN41,มค!AN41,กพ!AN41,มีค!AN41))</f>
        <v/>
      </c>
      <c r="V41" s="129" t="str">
        <f t="shared" si="8"/>
        <v/>
      </c>
      <c r="W41" s="135" t="str">
        <f t="shared" si="9"/>
        <v/>
      </c>
      <c r="X41" s="125"/>
    </row>
    <row r="42" spans="2:24">
      <c r="B42" s="125"/>
      <c r="C42" s="113" t="str">
        <f>IF(ข้อมูลนร.2!D42="","",ข้อมูลนร.2!D42)</f>
        <v/>
      </c>
      <c r="D42" s="34" t="str">
        <f>IF(ข้อมูลนร.2!G42="","",ข้อมูลนร.2!G42)</f>
        <v/>
      </c>
      <c r="E42" s="69" t="str">
        <f>IF(D42="","",พค!AJ42)</f>
        <v/>
      </c>
      <c r="F42" s="69" t="str">
        <f>IF(D42="","",มิย!AJ42)</f>
        <v/>
      </c>
      <c r="G42" s="69" t="str">
        <f>IF(D42="","",กค!AJ42)</f>
        <v/>
      </c>
      <c r="H42" s="69" t="str">
        <f>IF(D42="","",สค!AJ42)</f>
        <v/>
      </c>
      <c r="I42" s="69" t="str">
        <f>IF(D42="","",กย!AJ42)</f>
        <v/>
      </c>
      <c r="J42" s="69" t="str">
        <f>IF(D42="","",ตค!AJ42)</f>
        <v/>
      </c>
      <c r="K42" s="130" t="str">
        <f>IF(D42="","",พย!AJ42)</f>
        <v/>
      </c>
      <c r="L42" s="130" t="str">
        <f>IF(D42="","",ธค!AJ42)</f>
        <v/>
      </c>
      <c r="M42" s="130" t="str">
        <f>IF(D42="","",มค!AJ42)</f>
        <v/>
      </c>
      <c r="N42" s="130" t="str">
        <f>IF(D42="","",กพ!AJ42)</f>
        <v/>
      </c>
      <c r="O42" s="130" t="str">
        <f>IF(D42="","",มีค!AJ42)</f>
        <v/>
      </c>
      <c r="P42" s="69" t="str">
        <f t="shared" si="5"/>
        <v/>
      </c>
      <c r="Q42" s="130" t="str">
        <f t="shared" si="6"/>
        <v/>
      </c>
      <c r="R42" s="120" t="str">
        <f t="shared" si="7"/>
        <v/>
      </c>
      <c r="S42" s="134" t="str">
        <f>IF(D42="","",SUM(พค!AL42,มิย!AL42,กค!AL42,สค!AL42,กย!AL42,ตค!AL42,พย!AL42,ธค!AL42,มค!AL42,กพ!AL42,มีค!AL42))</f>
        <v/>
      </c>
      <c r="T42" s="134" t="str">
        <f>IF(D42="","",SUM(พค!AM42,มิย!AM42,กค!AM42,สค!AM42,กย!AM42,ตค!AM42,พย!AM42,ธค!AM42,มค!AM42,กพ!AM42,มีค!AM42))</f>
        <v/>
      </c>
      <c r="U42" s="134" t="str">
        <f>IF(D42="","",SUM(พค!AN42,มิย!AN42,กค!AN42,สค!AN42,กย!AN42,ตค!AN42,พย!AN42,ธค!AN42,มค!AN42,กพ!AN42,มีค!AN42))</f>
        <v/>
      </c>
      <c r="V42" s="129" t="str">
        <f t="shared" si="8"/>
        <v/>
      </c>
      <c r="W42" s="135" t="str">
        <f t="shared" si="9"/>
        <v/>
      </c>
      <c r="X42" s="125"/>
    </row>
    <row r="43" spans="2:24">
      <c r="B43" s="125"/>
      <c r="C43" s="113" t="str">
        <f>IF(ข้อมูลนร.2!D43="","",ข้อมูลนร.2!D43)</f>
        <v/>
      </c>
      <c r="D43" s="34" t="str">
        <f>IF(ข้อมูลนร.2!G43="","",ข้อมูลนร.2!G43)</f>
        <v/>
      </c>
      <c r="E43" s="69" t="str">
        <f>IF(D43="","",พค!AJ43)</f>
        <v/>
      </c>
      <c r="F43" s="69" t="str">
        <f>IF(D43="","",มิย!AJ43)</f>
        <v/>
      </c>
      <c r="G43" s="69" t="str">
        <f>IF(D43="","",กค!AJ43)</f>
        <v/>
      </c>
      <c r="H43" s="69" t="str">
        <f>IF(D43="","",สค!AJ43)</f>
        <v/>
      </c>
      <c r="I43" s="69" t="str">
        <f>IF(D43="","",กย!AJ43)</f>
        <v/>
      </c>
      <c r="J43" s="69" t="str">
        <f>IF(D43="","",ตค!AJ43)</f>
        <v/>
      </c>
      <c r="K43" s="130" t="str">
        <f>IF(D43="","",พย!AJ43)</f>
        <v/>
      </c>
      <c r="L43" s="130" t="str">
        <f>IF(D43="","",ธค!AJ43)</f>
        <v/>
      </c>
      <c r="M43" s="130" t="str">
        <f>IF(D43="","",มค!AJ43)</f>
        <v/>
      </c>
      <c r="N43" s="130" t="str">
        <f>IF(D43="","",กพ!AJ43)</f>
        <v/>
      </c>
      <c r="O43" s="130" t="str">
        <f>IF(D43="","",มีค!AJ43)</f>
        <v/>
      </c>
      <c r="P43" s="69" t="str">
        <f t="shared" si="5"/>
        <v/>
      </c>
      <c r="Q43" s="130" t="str">
        <f t="shared" si="6"/>
        <v/>
      </c>
      <c r="R43" s="120" t="str">
        <f t="shared" si="7"/>
        <v/>
      </c>
      <c r="S43" s="134" t="str">
        <f>IF(D43="","",SUM(พค!AL43,มิย!AL43,กค!AL43,สค!AL43,กย!AL43,ตค!AL43,พย!AL43,ธค!AL43,มค!AL43,กพ!AL43,มีค!AL43))</f>
        <v/>
      </c>
      <c r="T43" s="134" t="str">
        <f>IF(D43="","",SUM(พค!AM43,มิย!AM43,กค!AM43,สค!AM43,กย!AM43,ตค!AM43,พย!AM43,ธค!AM43,มค!AM43,กพ!AM43,มีค!AM43))</f>
        <v/>
      </c>
      <c r="U43" s="134" t="str">
        <f>IF(D43="","",SUM(พค!AN43,มิย!AN43,กค!AN43,สค!AN43,กย!AN43,ตค!AN43,พย!AN43,ธค!AN43,มค!AN43,กพ!AN43,มีค!AN43))</f>
        <v/>
      </c>
      <c r="V43" s="129" t="str">
        <f t="shared" si="8"/>
        <v/>
      </c>
      <c r="W43" s="135" t="str">
        <f t="shared" si="9"/>
        <v/>
      </c>
      <c r="X43" s="125"/>
    </row>
    <row r="44" spans="2:24">
      <c r="B44" s="125"/>
      <c r="C44" s="113" t="str">
        <f>IF(ข้อมูลนร.2!D44="","",ข้อมูลนร.2!D44)</f>
        <v/>
      </c>
      <c r="D44" s="34" t="str">
        <f>IF(ข้อมูลนร.2!G44="","",ข้อมูลนร.2!G44)</f>
        <v/>
      </c>
      <c r="E44" s="69" t="str">
        <f>IF(D44="","",พค!AJ44)</f>
        <v/>
      </c>
      <c r="F44" s="69" t="str">
        <f>IF(D44="","",มิย!AJ44)</f>
        <v/>
      </c>
      <c r="G44" s="69" t="str">
        <f>IF(D44="","",กค!AJ44)</f>
        <v/>
      </c>
      <c r="H44" s="69" t="str">
        <f>IF(D44="","",สค!AJ44)</f>
        <v/>
      </c>
      <c r="I44" s="69" t="str">
        <f>IF(D44="","",กย!AJ44)</f>
        <v/>
      </c>
      <c r="J44" s="69" t="str">
        <f>IF(D44="","",ตค!AJ44)</f>
        <v/>
      </c>
      <c r="K44" s="130" t="str">
        <f>IF(D44="","",พย!AJ44)</f>
        <v/>
      </c>
      <c r="L44" s="130" t="str">
        <f>IF(D44="","",ธค!AJ44)</f>
        <v/>
      </c>
      <c r="M44" s="130" t="str">
        <f>IF(D44="","",มค!AJ44)</f>
        <v/>
      </c>
      <c r="N44" s="130" t="str">
        <f>IF(D44="","",กพ!AJ44)</f>
        <v/>
      </c>
      <c r="O44" s="130" t="str">
        <f>IF(D44="","",มีค!AJ44)</f>
        <v/>
      </c>
      <c r="P44" s="69" t="str">
        <f t="shared" si="5"/>
        <v/>
      </c>
      <c r="Q44" s="130" t="str">
        <f t="shared" si="6"/>
        <v/>
      </c>
      <c r="R44" s="120" t="str">
        <f t="shared" si="7"/>
        <v/>
      </c>
      <c r="S44" s="134" t="str">
        <f>IF(D44="","",SUM(พค!AL44,มิย!AL44,กค!AL44,สค!AL44,กย!AL44,ตค!AL44,พย!AL44,ธค!AL44,มค!AL44,กพ!AL44,มีค!AL44))</f>
        <v/>
      </c>
      <c r="T44" s="134" t="str">
        <f>IF(D44="","",SUM(พค!AM44,มิย!AM44,กค!AM44,สค!AM44,กย!AM44,ตค!AM44,พย!AM44,ธค!AM44,มค!AM44,กพ!AM44,มีค!AM44))</f>
        <v/>
      </c>
      <c r="U44" s="134" t="str">
        <f>IF(D44="","",SUM(พค!AN44,มิย!AN44,กค!AN44,สค!AN44,กย!AN44,ตค!AN44,พย!AN44,ธค!AN44,มค!AN44,กพ!AN44,มีค!AN44))</f>
        <v/>
      </c>
      <c r="V44" s="129" t="str">
        <f t="shared" si="8"/>
        <v/>
      </c>
      <c r="W44" s="135" t="str">
        <f t="shared" si="9"/>
        <v/>
      </c>
      <c r="X44" s="125"/>
    </row>
    <row r="45" spans="2:24">
      <c r="B45" s="125"/>
      <c r="C45" s="113" t="str">
        <f>IF(ข้อมูลนร.2!D45="","",ข้อมูลนร.2!D45)</f>
        <v/>
      </c>
      <c r="D45" s="34" t="str">
        <f>IF(ข้อมูลนร.2!G45="","",ข้อมูลนร.2!G45)</f>
        <v/>
      </c>
      <c r="E45" s="69" t="str">
        <f>IF(D45="","",พค!AJ45)</f>
        <v/>
      </c>
      <c r="F45" s="69" t="str">
        <f>IF(D45="","",มิย!AJ45)</f>
        <v/>
      </c>
      <c r="G45" s="69" t="str">
        <f>IF(D45="","",กค!AJ45)</f>
        <v/>
      </c>
      <c r="H45" s="69" t="str">
        <f>IF(D45="","",สค!AJ45)</f>
        <v/>
      </c>
      <c r="I45" s="69" t="str">
        <f>IF(D45="","",กย!AJ45)</f>
        <v/>
      </c>
      <c r="J45" s="69" t="str">
        <f>IF(D45="","",ตค!AJ45)</f>
        <v/>
      </c>
      <c r="K45" s="130" t="str">
        <f>IF(D45="","",พย!AJ45)</f>
        <v/>
      </c>
      <c r="L45" s="130" t="str">
        <f>IF(D45="","",ธค!AJ45)</f>
        <v/>
      </c>
      <c r="M45" s="130" t="str">
        <f>IF(D45="","",มค!AJ45)</f>
        <v/>
      </c>
      <c r="N45" s="130" t="str">
        <f>IF(D45="","",กพ!AJ45)</f>
        <v/>
      </c>
      <c r="O45" s="130" t="str">
        <f>IF(D45="","",มีค!AJ45)</f>
        <v/>
      </c>
      <c r="P45" s="69" t="str">
        <f t="shared" si="5"/>
        <v/>
      </c>
      <c r="Q45" s="130" t="str">
        <f t="shared" si="6"/>
        <v/>
      </c>
      <c r="R45" s="120" t="str">
        <f t="shared" si="7"/>
        <v/>
      </c>
      <c r="S45" s="134" t="str">
        <f>IF(D45="","",SUM(พค!AL45,มิย!AL45,กค!AL45,สค!AL45,กย!AL45,ตค!AL45,พย!AL45,ธค!AL45,มค!AL45,กพ!AL45,มีค!AL45))</f>
        <v/>
      </c>
      <c r="T45" s="134" t="str">
        <f>IF(D45="","",SUM(พค!AM45,มิย!AM45,กค!AM45,สค!AM45,กย!AM45,ตค!AM45,พย!AM45,ธค!AM45,มค!AM45,กพ!AM45,มีค!AM45))</f>
        <v/>
      </c>
      <c r="U45" s="134" t="str">
        <f>IF(D45="","",SUM(พค!AN45,มิย!AN45,กค!AN45,สค!AN45,กย!AN45,ตค!AN45,พย!AN45,ธค!AN45,มค!AN45,กพ!AN45,มีค!AN45))</f>
        <v/>
      </c>
      <c r="V45" s="129" t="str">
        <f t="shared" si="8"/>
        <v/>
      </c>
      <c r="W45" s="135" t="str">
        <f t="shared" si="9"/>
        <v/>
      </c>
      <c r="X45" s="125"/>
    </row>
    <row r="46" spans="2:24">
      <c r="B46" s="125"/>
      <c r="C46" s="113" t="str">
        <f>IF(ข้อมูลนร.2!D46="","",ข้อมูลนร.2!D46)</f>
        <v/>
      </c>
      <c r="D46" s="34" t="str">
        <f>IF(ข้อมูลนร.2!G46="","",ข้อมูลนร.2!G46)</f>
        <v/>
      </c>
      <c r="E46" s="69" t="str">
        <f>IF(D46="","",พค!AJ46)</f>
        <v/>
      </c>
      <c r="F46" s="69" t="str">
        <f>IF(D46="","",มิย!AJ46)</f>
        <v/>
      </c>
      <c r="G46" s="69" t="str">
        <f>IF(D46="","",กค!AJ46)</f>
        <v/>
      </c>
      <c r="H46" s="69" t="str">
        <f>IF(D46="","",สค!AJ46)</f>
        <v/>
      </c>
      <c r="I46" s="69" t="str">
        <f>IF(D46="","",กย!AJ46)</f>
        <v/>
      </c>
      <c r="J46" s="69" t="str">
        <f>IF(D46="","",ตค!AJ46)</f>
        <v/>
      </c>
      <c r="K46" s="130" t="str">
        <f>IF(D46="","",พย!AJ46)</f>
        <v/>
      </c>
      <c r="L46" s="130" t="str">
        <f>IF(D46="","",ธค!AJ46)</f>
        <v/>
      </c>
      <c r="M46" s="130" t="str">
        <f>IF(D46="","",มค!AJ46)</f>
        <v/>
      </c>
      <c r="N46" s="130" t="str">
        <f>IF(D46="","",กพ!AJ46)</f>
        <v/>
      </c>
      <c r="O46" s="130" t="str">
        <f>IF(D46="","",มีค!AJ46)</f>
        <v/>
      </c>
      <c r="P46" s="69" t="str">
        <f t="shared" si="5"/>
        <v/>
      </c>
      <c r="Q46" s="130" t="str">
        <f t="shared" si="6"/>
        <v/>
      </c>
      <c r="R46" s="120" t="str">
        <f t="shared" si="7"/>
        <v/>
      </c>
      <c r="S46" s="134" t="str">
        <f>IF(D46="","",SUM(พค!AL46,มิย!AL46,กค!AL46,สค!AL46,กย!AL46,ตค!AL46,พย!AL46,ธค!AL46,มค!AL46,กพ!AL46,มีค!AL46))</f>
        <v/>
      </c>
      <c r="T46" s="134" t="str">
        <f>IF(D46="","",SUM(พค!AM46,มิย!AM46,กค!AM46,สค!AM46,กย!AM46,ตค!AM46,พย!AM46,ธค!AM46,มค!AM46,กพ!AM46,มีค!AM46))</f>
        <v/>
      </c>
      <c r="U46" s="134" t="str">
        <f>IF(D46="","",SUM(พค!AN46,มิย!AN46,กค!AN46,สค!AN46,กย!AN46,ตค!AN46,พย!AN46,ธค!AN46,มค!AN46,กพ!AN46,มีค!AN46))</f>
        <v/>
      </c>
      <c r="V46" s="129" t="str">
        <f t="shared" si="8"/>
        <v/>
      </c>
      <c r="W46" s="135" t="str">
        <f t="shared" si="9"/>
        <v/>
      </c>
      <c r="X46" s="125"/>
    </row>
    <row r="47" spans="2:24">
      <c r="B47" s="125"/>
      <c r="C47" s="126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</row>
  </sheetData>
  <sheetProtection algorithmName="SHA-512" hashValue="9sdcJXwwkiDq9HSKiBykjrNM8KTnGriD0o82hUpg2OdphqVM7KuljlEFUBlLVX/s7rXygNDdfc4brF3eFa0qFA==" saltValue="B/i9p/zYqd7LPwQ5mbVpoA==" spinCount="100000" sheet="1" objects="1" scenarios="1" selectLockedCells="1" selectUnlockedCells="1"/>
  <mergeCells count="21">
    <mergeCell ref="E2:E5"/>
    <mergeCell ref="C3:C6"/>
    <mergeCell ref="D3:D6"/>
    <mergeCell ref="R3:U3"/>
    <mergeCell ref="R4:U4"/>
    <mergeCell ref="R5:U5"/>
    <mergeCell ref="P2:P5"/>
    <mergeCell ref="F1:T1"/>
    <mergeCell ref="Q2:Q5"/>
    <mergeCell ref="V2:V6"/>
    <mergeCell ref="W2:W6"/>
    <mergeCell ref="K2:K5"/>
    <mergeCell ref="L2:L5"/>
    <mergeCell ref="M2:M5"/>
    <mergeCell ref="N2:N5"/>
    <mergeCell ref="O2:O5"/>
    <mergeCell ref="F2:F5"/>
    <mergeCell ref="G2:G5"/>
    <mergeCell ref="H2:H5"/>
    <mergeCell ref="I2:I5"/>
    <mergeCell ref="J2:J5"/>
  </mergeCells>
  <conditionalFormatting sqref="W7:W46">
    <cfRule type="cellIs" dxfId="2" priority="2" operator="equal">
      <formula>"ไม่ผ่าน"</formula>
    </cfRule>
    <cfRule type="cellIs" dxfId="1" priority="3" operator="equal">
      <formula>"ผ่าน"</formula>
    </cfRule>
  </conditionalFormatting>
  <conditionalFormatting sqref="V7:V46">
    <cfRule type="cellIs" dxfId="0" priority="1" operator="equal">
      <formula>"ย้ายออก"</formula>
    </cfRule>
  </conditionalFormatting>
  <pageMargins left="0.70866141732283472" right="0.11811023622047245" top="0.55118110236220474" bottom="0.35433070866141736" header="0.11811023622047245" footer="0"/>
  <pageSetup paperSize="9" orientation="portrait" blackAndWhite="1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3:E7"/>
  <sheetViews>
    <sheetView workbookViewId="0">
      <selection activeCell="A3" sqref="A3:A6"/>
    </sheetView>
  </sheetViews>
  <sheetFormatPr defaultRowHeight="14.25"/>
  <sheetData>
    <row r="3" spans="1:5" ht="21">
      <c r="A3" s="2" t="s">
        <v>75</v>
      </c>
      <c r="B3" s="1" t="s">
        <v>78</v>
      </c>
      <c r="C3" s="2">
        <v>3</v>
      </c>
      <c r="D3" s="36" t="s">
        <v>75</v>
      </c>
      <c r="E3" s="2" t="s">
        <v>12</v>
      </c>
    </row>
    <row r="4" spans="1:5" ht="21">
      <c r="A4" s="3" t="s">
        <v>74</v>
      </c>
      <c r="B4" s="1" t="s">
        <v>79</v>
      </c>
      <c r="C4" s="2">
        <v>2</v>
      </c>
      <c r="E4" s="2" t="s">
        <v>13</v>
      </c>
    </row>
    <row r="5" spans="1:5" ht="21">
      <c r="A5" s="3" t="s">
        <v>76</v>
      </c>
      <c r="B5" s="1" t="s">
        <v>80</v>
      </c>
      <c r="C5" s="2">
        <v>1</v>
      </c>
    </row>
    <row r="6" spans="1:5" ht="21">
      <c r="A6" s="3" t="s">
        <v>77</v>
      </c>
      <c r="B6" s="1" t="s">
        <v>81</v>
      </c>
      <c r="C6" s="2">
        <v>0</v>
      </c>
    </row>
    <row r="7" spans="1:5" ht="21">
      <c r="B7" s="1" t="s">
        <v>82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336600"/>
    <pageSetUpPr autoPageBreaks="0"/>
  </sheetPr>
  <dimension ref="B1:BB50"/>
  <sheetViews>
    <sheetView showGridLines="0" showRowColHeaders="0" workbookViewId="0"/>
  </sheetViews>
  <sheetFormatPr defaultRowHeight="17.25"/>
  <cols>
    <col min="1" max="1" width="15.375" style="231" customWidth="1"/>
    <col min="2" max="3" width="3.625" style="231" customWidth="1"/>
    <col min="4" max="4" width="4.625" style="230" customWidth="1"/>
    <col min="5" max="5" width="7.875" style="230" customWidth="1"/>
    <col min="6" max="6" width="11.75" style="231" customWidth="1"/>
    <col min="7" max="8" width="5.875" style="231" customWidth="1"/>
    <col min="9" max="13" width="4.375" style="277" customWidth="1"/>
    <col min="14" max="44" width="4.375" style="231" customWidth="1"/>
    <col min="45" max="45" width="4.375" style="231" hidden="1" customWidth="1"/>
    <col min="46" max="46" width="8.125" style="230" customWidth="1"/>
    <col min="47" max="47" width="7.75" style="230" customWidth="1"/>
    <col min="48" max="48" width="9.25" style="231" customWidth="1"/>
    <col min="49" max="49" width="9.25" style="277" customWidth="1"/>
    <col min="50" max="51" width="9.25" style="231" customWidth="1"/>
    <col min="52" max="53" width="3.625" style="231" customWidth="1"/>
    <col min="54" max="16384" width="9" style="231"/>
  </cols>
  <sheetData>
    <row r="1" spans="2:53" ht="17.25" customHeight="1"/>
    <row r="2" spans="2:53">
      <c r="B2" s="278"/>
      <c r="C2" s="278"/>
      <c r="D2" s="279"/>
      <c r="E2" s="279"/>
      <c r="F2" s="278"/>
      <c r="G2" s="278"/>
      <c r="H2" s="278"/>
      <c r="I2" s="280"/>
      <c r="J2" s="280"/>
      <c r="K2" s="280"/>
      <c r="L2" s="280"/>
      <c r="M2" s="280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9"/>
      <c r="AU2" s="279"/>
      <c r="AV2" s="278"/>
      <c r="AW2" s="280"/>
      <c r="AX2" s="278"/>
      <c r="AY2" s="278"/>
      <c r="AZ2" s="278"/>
      <c r="BA2" s="278"/>
    </row>
    <row r="3" spans="2:53">
      <c r="B3" s="278"/>
      <c r="C3" s="229"/>
      <c r="D3" s="227"/>
      <c r="E3" s="227"/>
      <c r="F3" s="229"/>
      <c r="G3" s="229"/>
      <c r="H3" s="229"/>
      <c r="I3" s="281"/>
      <c r="J3" s="281"/>
      <c r="K3" s="281"/>
      <c r="L3" s="281"/>
      <c r="M3" s="281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7"/>
      <c r="AU3" s="227"/>
      <c r="AV3" s="229"/>
      <c r="AW3" s="281"/>
      <c r="AX3" s="229"/>
      <c r="AY3" s="229"/>
      <c r="AZ3" s="229"/>
      <c r="BA3" s="278"/>
    </row>
    <row r="4" spans="2:53" s="200" customFormat="1" ht="23.1" customHeight="1">
      <c r="B4" s="201"/>
      <c r="C4" s="202"/>
      <c r="D4" s="628" t="s">
        <v>7</v>
      </c>
      <c r="E4" s="629"/>
      <c r="F4" s="297" t="str">
        <f>IF(ข้อมูลพื้นฐาน!T7="","",ข้อมูลพื้นฐาน!T7)</f>
        <v>อ 11101</v>
      </c>
      <c r="G4" s="638"/>
      <c r="H4" s="639"/>
      <c r="I4" s="655" t="str">
        <f>"การประเมินผลภาคเรียนที่"&amp;"  "&amp;ข้อมูลพื้นฐาน!T6&amp;"  "&amp;"คะแนนระหว่างเรียน : ปลายภาค"&amp;" = "&amp; ข้อมูลพื้นฐาน!AA10&amp;" : "&amp;ข้อมูลพื้นฐาน!AC10</f>
        <v>การประเมินผลภาคเรียนที่  1  คะแนนระหว่างเรียน : ปลายภาค = 70 : 30</v>
      </c>
      <c r="J4" s="656"/>
      <c r="K4" s="656"/>
      <c r="L4" s="656"/>
      <c r="M4" s="656"/>
      <c r="N4" s="656"/>
      <c r="O4" s="656"/>
      <c r="P4" s="656"/>
      <c r="Q4" s="656"/>
      <c r="R4" s="656"/>
      <c r="S4" s="656"/>
      <c r="T4" s="657"/>
      <c r="U4" s="658" t="str">
        <f>IF(I4="","",I4)</f>
        <v>การประเมินผลภาคเรียนที่  1  คะแนนระหว่างเรียน : ปลายภาค = 70 : 30</v>
      </c>
      <c r="V4" s="658"/>
      <c r="W4" s="658"/>
      <c r="X4" s="658"/>
      <c r="Y4" s="658"/>
      <c r="Z4" s="658"/>
      <c r="AA4" s="658"/>
      <c r="AB4" s="658"/>
      <c r="AC4" s="658"/>
      <c r="AD4" s="658"/>
      <c r="AE4" s="658"/>
      <c r="AF4" s="658"/>
      <c r="AG4" s="658" t="str">
        <f>IF(U4="","",U4)</f>
        <v>การประเมินผลภาคเรียนที่  1  คะแนนระหว่างเรียน : ปลายภาค = 70 : 30</v>
      </c>
      <c r="AH4" s="658"/>
      <c r="AI4" s="658"/>
      <c r="AJ4" s="658"/>
      <c r="AK4" s="658"/>
      <c r="AL4" s="658"/>
      <c r="AM4" s="658"/>
      <c r="AN4" s="658"/>
      <c r="AO4" s="658"/>
      <c r="AP4" s="658"/>
      <c r="AQ4" s="658"/>
      <c r="AR4" s="658"/>
      <c r="AS4" s="301"/>
      <c r="AT4" s="652" t="str">
        <f>"สรุปผลการประเมิน   ภาคเรียนที่"&amp;" "&amp; ข้อมูลพื้นฐาน!T6</f>
        <v>สรุปผลการประเมิน   ภาคเรียนที่ 1</v>
      </c>
      <c r="AU4" s="653"/>
      <c r="AV4" s="653"/>
      <c r="AW4" s="653"/>
      <c r="AX4" s="653"/>
      <c r="AY4" s="654"/>
      <c r="AZ4" s="251"/>
      <c r="BA4" s="201"/>
    </row>
    <row r="5" spans="2:53" ht="23.1" customHeight="1">
      <c r="B5" s="278"/>
      <c r="C5" s="229"/>
      <c r="D5" s="630" t="s">
        <v>121</v>
      </c>
      <c r="E5" s="631"/>
      <c r="F5" s="640" t="str">
        <f>IF(ข้อมูลพื้นฐาน!X7="","",ข้อมูลพื้นฐาน!X7)</f>
        <v>ภาษาอังกฤษ</v>
      </c>
      <c r="G5" s="640"/>
      <c r="H5" s="641"/>
      <c r="I5" s="625" t="s">
        <v>179</v>
      </c>
      <c r="J5" s="625"/>
      <c r="K5" s="625"/>
      <c r="L5" s="625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  <c r="AN5" s="625"/>
      <c r="AO5" s="625"/>
      <c r="AP5" s="625"/>
      <c r="AQ5" s="625"/>
      <c r="AR5" s="625"/>
      <c r="AS5" s="292"/>
      <c r="AT5" s="635" t="s">
        <v>198</v>
      </c>
      <c r="AU5" s="635" t="s">
        <v>197</v>
      </c>
      <c r="AV5" s="302" t="s">
        <v>16</v>
      </c>
      <c r="AW5" s="635" t="s">
        <v>92</v>
      </c>
      <c r="AX5" s="303" t="s">
        <v>16</v>
      </c>
      <c r="AY5" s="303" t="s">
        <v>180</v>
      </c>
      <c r="AZ5" s="282"/>
      <c r="BA5" s="278"/>
    </row>
    <row r="6" spans="2:53" ht="18.95" customHeight="1">
      <c r="B6" s="278"/>
      <c r="C6" s="229"/>
      <c r="D6" s="632" t="s">
        <v>30</v>
      </c>
      <c r="E6" s="635" t="s">
        <v>31</v>
      </c>
      <c r="F6" s="642" t="s">
        <v>32</v>
      </c>
      <c r="G6" s="638"/>
      <c r="H6" s="639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  <c r="AN6" s="626"/>
      <c r="AO6" s="626"/>
      <c r="AP6" s="626"/>
      <c r="AQ6" s="626"/>
      <c r="AR6" s="626"/>
      <c r="AS6" s="293"/>
      <c r="AT6" s="636"/>
      <c r="AU6" s="636"/>
      <c r="AV6" s="304" t="s">
        <v>198</v>
      </c>
      <c r="AW6" s="637"/>
      <c r="AX6" s="305" t="s">
        <v>116</v>
      </c>
      <c r="AY6" s="306" t="s">
        <v>181</v>
      </c>
      <c r="AZ6" s="282"/>
      <c r="BA6" s="278"/>
    </row>
    <row r="7" spans="2:53" ht="18.95" customHeight="1">
      <c r="B7" s="278"/>
      <c r="C7" s="229"/>
      <c r="D7" s="633"/>
      <c r="E7" s="636"/>
      <c r="F7" s="643"/>
      <c r="G7" s="644"/>
      <c r="H7" s="645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627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7"/>
      <c r="AM7" s="627"/>
      <c r="AN7" s="627"/>
      <c r="AO7" s="627"/>
      <c r="AP7" s="627"/>
      <c r="AQ7" s="627"/>
      <c r="AR7" s="627"/>
      <c r="AS7" s="294"/>
      <c r="AT7" s="637"/>
      <c r="AU7" s="637"/>
      <c r="AV7" s="307" t="s">
        <v>93</v>
      </c>
      <c r="AW7" s="307" t="s">
        <v>93</v>
      </c>
      <c r="AX7" s="307" t="s">
        <v>93</v>
      </c>
      <c r="AY7" s="308"/>
      <c r="AZ7" s="282"/>
      <c r="BA7" s="278"/>
    </row>
    <row r="8" spans="2:53" ht="18.95" customHeight="1">
      <c r="B8" s="278"/>
      <c r="C8" s="229"/>
      <c r="D8" s="634"/>
      <c r="E8" s="637"/>
      <c r="F8" s="646"/>
      <c r="G8" s="647"/>
      <c r="H8" s="648"/>
      <c r="I8" s="322">
        <v>10</v>
      </c>
      <c r="J8" s="322">
        <v>10</v>
      </c>
      <c r="K8" s="322">
        <v>10</v>
      </c>
      <c r="L8" s="322">
        <v>10</v>
      </c>
      <c r="M8" s="322">
        <v>10</v>
      </c>
      <c r="N8" s="322">
        <v>10</v>
      </c>
      <c r="O8" s="322">
        <v>10</v>
      </c>
      <c r="P8" s="322">
        <v>10</v>
      </c>
      <c r="Q8" s="322">
        <v>10</v>
      </c>
      <c r="R8" s="322">
        <v>10</v>
      </c>
      <c r="S8" s="322">
        <v>10</v>
      </c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  <c r="AS8" s="252">
        <f>SUM(I8:AR8)</f>
        <v>110</v>
      </c>
      <c r="AT8" s="309">
        <f>IF(AV8="","",AV8-AU8)</f>
        <v>50</v>
      </c>
      <c r="AU8" s="408">
        <v>20</v>
      </c>
      <c r="AV8" s="276">
        <f>IF(ข้อมูลพื้นฐาน!AA10="","",ข้อมูลพื้นฐาน!AA10)</f>
        <v>70</v>
      </c>
      <c r="AW8" s="276">
        <f>IF(ข้อมูลพื้นฐาน!AC10="","",ข้อมูลพื้นฐาน!AC10)</f>
        <v>30</v>
      </c>
      <c r="AX8" s="309">
        <f>IF(ข้อมูลพื้นฐาน!AA10="","",AV8+AW8)</f>
        <v>100</v>
      </c>
      <c r="AY8" s="304"/>
      <c r="AZ8" s="283"/>
      <c r="BA8" s="278"/>
    </row>
    <row r="9" spans="2:53" ht="17.100000000000001" customHeight="1">
      <c r="B9" s="278"/>
      <c r="C9" s="229"/>
      <c r="D9" s="298" t="str">
        <f>IF(ข้อมูลนร.2!D7="","",ข้อมูลนร.2!D7)</f>
        <v>1</v>
      </c>
      <c r="E9" s="298">
        <f>IF(ข้อมูลนร.2!E7="","",ข้อมูลนร.2!E7)</f>
        <v>1111</v>
      </c>
      <c r="F9" s="649" t="str">
        <f>IF(ข้อมูลนร.2!G7="","",ข้อมูลนร.2!G7)</f>
        <v>เด็กชายครูคอม  บ้านสื่อ</v>
      </c>
      <c r="G9" s="650"/>
      <c r="H9" s="651"/>
      <c r="I9" s="286">
        <v>10</v>
      </c>
      <c r="J9" s="286">
        <v>10</v>
      </c>
      <c r="K9" s="286">
        <v>10</v>
      </c>
      <c r="L9" s="286">
        <v>10</v>
      </c>
      <c r="M9" s="286">
        <v>10</v>
      </c>
      <c r="N9" s="286">
        <v>10</v>
      </c>
      <c r="O9" s="286">
        <v>10</v>
      </c>
      <c r="P9" s="286">
        <v>10</v>
      </c>
      <c r="Q9" s="286">
        <v>10</v>
      </c>
      <c r="R9" s="286">
        <v>10</v>
      </c>
      <c r="S9" s="286">
        <v>10</v>
      </c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95">
        <f>SUM(I9:AR9)</f>
        <v>110</v>
      </c>
      <c r="AT9" s="310">
        <f>IF(F9="","",(AS9*$AT$8)/$AS$8)</f>
        <v>50</v>
      </c>
      <c r="AU9" s="286">
        <v>18</v>
      </c>
      <c r="AV9" s="313">
        <f>IF(F9="","",SUM(AT9:AU9))</f>
        <v>68</v>
      </c>
      <c r="AW9" s="287">
        <v>15</v>
      </c>
      <c r="AX9" s="316">
        <f>IF(AV9="","",SUM(AV9:AW9))</f>
        <v>83</v>
      </c>
      <c r="AY9" s="317">
        <f>IF(AX9="","",IF(AX9&gt;=79.5,4,IF(AX9&gt;=74.5,3.5,IF(AX9&gt;=69.5,3,IF(AX9&gt;=64.5,2.5,IF(AX9&gt;=59.5,2,IF(AX9&gt;=54.5,1.5,IF(AX9&gt;=49.5,1,IF(AX9&lt;49.5,0)))))))))</f>
        <v>4</v>
      </c>
      <c r="AZ9" s="283"/>
      <c r="BA9" s="278"/>
    </row>
    <row r="10" spans="2:53" ht="17.100000000000001" customHeight="1">
      <c r="B10" s="278"/>
      <c r="C10" s="229"/>
      <c r="D10" s="299" t="str">
        <f>IF(ข้อมูลนร.2!D8="","",ข้อมูลนร.2!D8)</f>
        <v>2</v>
      </c>
      <c r="E10" s="299">
        <f>IF(ข้อมูลนร.2!E8="","",ข้อมูลนร.2!E8)</f>
        <v>1112</v>
      </c>
      <c r="F10" s="619" t="str">
        <f>IF(ข้อมูลนร.2!G8="","",ข้อมูลนร.2!G8)</f>
        <v>เด็กหญิงบ้านสื่อ  ครูคอม</v>
      </c>
      <c r="G10" s="620"/>
      <c r="H10" s="621"/>
      <c r="I10" s="288">
        <v>8</v>
      </c>
      <c r="J10" s="288">
        <v>9</v>
      </c>
      <c r="K10" s="288">
        <v>9</v>
      </c>
      <c r="L10" s="288">
        <v>7</v>
      </c>
      <c r="M10" s="288">
        <v>7</v>
      </c>
      <c r="N10" s="288">
        <v>8</v>
      </c>
      <c r="O10" s="288">
        <v>8</v>
      </c>
      <c r="P10" s="288">
        <v>8</v>
      </c>
      <c r="Q10" s="288">
        <v>8</v>
      </c>
      <c r="R10" s="288">
        <v>8</v>
      </c>
      <c r="S10" s="288">
        <v>8</v>
      </c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  <c r="AO10" s="288"/>
      <c r="AP10" s="288"/>
      <c r="AQ10" s="288"/>
      <c r="AR10" s="288"/>
      <c r="AS10" s="296">
        <f t="shared" ref="AS10:AS48" si="0">SUM(I10:AR10)</f>
        <v>88</v>
      </c>
      <c r="AT10" s="311">
        <f t="shared" ref="AT10:AT43" si="1">IF(F10="","",(AS10*$AT$8)/$AS$8)</f>
        <v>40</v>
      </c>
      <c r="AU10" s="288">
        <v>12</v>
      </c>
      <c r="AV10" s="314">
        <f t="shared" ref="AV10:AV43" si="2">IF(F10="","",SUM(AT10:AU10))</f>
        <v>52</v>
      </c>
      <c r="AW10" s="289">
        <v>20</v>
      </c>
      <c r="AX10" s="318">
        <f t="shared" ref="AX10:AX43" si="3">IF(AV10="","",SUM(AV10:AW10))</f>
        <v>72</v>
      </c>
      <c r="AY10" s="319">
        <f t="shared" ref="AY10:AY48" si="4">IF(AX10="","",IF(AX10&gt;=79.5,4,IF(AX10&gt;=74.5,3.5,IF(AX10&gt;=69.5,3,IF(AX10&gt;=64.5,2.5,IF(AX10&gt;=59.5,2,IF(AX10&gt;=54.5,1.5,IF(AX10&gt;=49.5,1,IF(AX10&lt;49.5,0)))))))))</f>
        <v>3</v>
      </c>
      <c r="AZ10" s="283"/>
      <c r="BA10" s="278"/>
    </row>
    <row r="11" spans="2:53" ht="17.100000000000001" customHeight="1">
      <c r="B11" s="278"/>
      <c r="C11" s="229"/>
      <c r="D11" s="299" t="str">
        <f>IF(ข้อมูลนร.2!D9="","",ข้อมูลนร.2!D9)</f>
        <v>3</v>
      </c>
      <c r="E11" s="299">
        <f>IF(ข้อมูลนร.2!E9="","",ข้อมูลนร.2!E9)</f>
        <v>1113</v>
      </c>
      <c r="F11" s="619" t="str">
        <f>IF(ข้อมูลนร.2!G9="","",ข้อมูลนร.2!G9)</f>
        <v>เด็กหญิงปุยฝ้าย  บ้านสื่อ</v>
      </c>
      <c r="G11" s="620"/>
      <c r="H11" s="621"/>
      <c r="I11" s="288">
        <v>7</v>
      </c>
      <c r="J11" s="288">
        <v>8</v>
      </c>
      <c r="K11" s="288">
        <v>9</v>
      </c>
      <c r="L11" s="288">
        <v>7</v>
      </c>
      <c r="M11" s="288">
        <v>7</v>
      </c>
      <c r="N11" s="288">
        <v>9</v>
      </c>
      <c r="O11" s="288">
        <v>9</v>
      </c>
      <c r="P11" s="288">
        <v>9</v>
      </c>
      <c r="Q11" s="288">
        <v>9</v>
      </c>
      <c r="R11" s="288">
        <v>9</v>
      </c>
      <c r="S11" s="288">
        <v>9</v>
      </c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96">
        <f t="shared" si="0"/>
        <v>92</v>
      </c>
      <c r="AT11" s="311">
        <f t="shared" si="1"/>
        <v>41.81818181818182</v>
      </c>
      <c r="AU11" s="288">
        <v>15</v>
      </c>
      <c r="AV11" s="314">
        <f t="shared" si="2"/>
        <v>56.81818181818182</v>
      </c>
      <c r="AW11" s="289">
        <v>26</v>
      </c>
      <c r="AX11" s="318">
        <f t="shared" si="3"/>
        <v>82.818181818181813</v>
      </c>
      <c r="AY11" s="319">
        <f t="shared" si="4"/>
        <v>4</v>
      </c>
      <c r="AZ11" s="283"/>
      <c r="BA11" s="278"/>
    </row>
    <row r="12" spans="2:53" ht="17.100000000000001" customHeight="1">
      <c r="B12" s="278"/>
      <c r="C12" s="229"/>
      <c r="D12" s="299" t="str">
        <f>IF(ข้อมูลนร.2!D10="","",ข้อมูลนร.2!D10)</f>
        <v/>
      </c>
      <c r="E12" s="299" t="str">
        <f>IF(ข้อมูลนร.2!E10="","",ข้อมูลนร.2!E10)</f>
        <v/>
      </c>
      <c r="F12" s="619" t="str">
        <f>IF(ข้อมูลนร.2!G10="","",ข้อมูลนร.2!G10)</f>
        <v/>
      </c>
      <c r="G12" s="620"/>
      <c r="H12" s="621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96">
        <f t="shared" si="0"/>
        <v>0</v>
      </c>
      <c r="AT12" s="311" t="str">
        <f t="shared" si="1"/>
        <v/>
      </c>
      <c r="AU12" s="288"/>
      <c r="AV12" s="314" t="str">
        <f t="shared" si="2"/>
        <v/>
      </c>
      <c r="AW12" s="289"/>
      <c r="AX12" s="318" t="str">
        <f t="shared" si="3"/>
        <v/>
      </c>
      <c r="AY12" s="319" t="str">
        <f t="shared" si="4"/>
        <v/>
      </c>
      <c r="AZ12" s="283"/>
      <c r="BA12" s="278"/>
    </row>
    <row r="13" spans="2:53" ht="17.100000000000001" customHeight="1">
      <c r="B13" s="278"/>
      <c r="C13" s="229"/>
      <c r="D13" s="299" t="str">
        <f>IF(ข้อมูลนร.2!D11="","",ข้อมูลนร.2!D11)</f>
        <v/>
      </c>
      <c r="E13" s="299" t="str">
        <f>IF(ข้อมูลนร.2!E11="","",ข้อมูลนร.2!E11)</f>
        <v/>
      </c>
      <c r="F13" s="619" t="str">
        <f>IF(ข้อมูลนร.2!G11="","",ข้อมูลนร.2!G11)</f>
        <v/>
      </c>
      <c r="G13" s="620"/>
      <c r="H13" s="621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96">
        <f t="shared" si="0"/>
        <v>0</v>
      </c>
      <c r="AT13" s="311" t="str">
        <f t="shared" si="1"/>
        <v/>
      </c>
      <c r="AU13" s="288"/>
      <c r="AV13" s="314" t="str">
        <f t="shared" si="2"/>
        <v/>
      </c>
      <c r="AW13" s="289"/>
      <c r="AX13" s="318" t="str">
        <f t="shared" si="3"/>
        <v/>
      </c>
      <c r="AY13" s="319" t="str">
        <f t="shared" si="4"/>
        <v/>
      </c>
      <c r="AZ13" s="283"/>
      <c r="BA13" s="278"/>
    </row>
    <row r="14" spans="2:53" ht="17.100000000000001" customHeight="1">
      <c r="B14" s="278"/>
      <c r="C14" s="229"/>
      <c r="D14" s="299" t="str">
        <f>IF(ข้อมูลนร.2!D12="","",ข้อมูลนร.2!D12)</f>
        <v/>
      </c>
      <c r="E14" s="299" t="str">
        <f>IF(ข้อมูลนร.2!E12="","",ข้อมูลนร.2!E12)</f>
        <v/>
      </c>
      <c r="F14" s="619" t="str">
        <f>IF(ข้อมูลนร.2!G12="","",ข้อมูลนร.2!G12)</f>
        <v/>
      </c>
      <c r="G14" s="620"/>
      <c r="H14" s="621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96">
        <f t="shared" si="0"/>
        <v>0</v>
      </c>
      <c r="AT14" s="311" t="str">
        <f t="shared" si="1"/>
        <v/>
      </c>
      <c r="AU14" s="288"/>
      <c r="AV14" s="314" t="str">
        <f t="shared" si="2"/>
        <v/>
      </c>
      <c r="AW14" s="289"/>
      <c r="AX14" s="318" t="str">
        <f t="shared" si="3"/>
        <v/>
      </c>
      <c r="AY14" s="319" t="str">
        <f t="shared" si="4"/>
        <v/>
      </c>
      <c r="AZ14" s="283"/>
      <c r="BA14" s="278"/>
    </row>
    <row r="15" spans="2:53" ht="17.100000000000001" customHeight="1">
      <c r="B15" s="278"/>
      <c r="C15" s="229"/>
      <c r="D15" s="299" t="str">
        <f>IF(ข้อมูลนร.2!D13="","",ข้อมูลนร.2!D13)</f>
        <v/>
      </c>
      <c r="E15" s="299" t="str">
        <f>IF(ข้อมูลนร.2!E13="","",ข้อมูลนร.2!E13)</f>
        <v/>
      </c>
      <c r="F15" s="619" t="str">
        <f>IF(ข้อมูลนร.2!G13="","",ข้อมูลนร.2!G13)</f>
        <v/>
      </c>
      <c r="G15" s="620"/>
      <c r="H15" s="621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288"/>
      <c r="AQ15" s="288"/>
      <c r="AR15" s="288"/>
      <c r="AS15" s="296">
        <f t="shared" si="0"/>
        <v>0</v>
      </c>
      <c r="AT15" s="311" t="str">
        <f t="shared" si="1"/>
        <v/>
      </c>
      <c r="AU15" s="288"/>
      <c r="AV15" s="314" t="str">
        <f t="shared" si="2"/>
        <v/>
      </c>
      <c r="AW15" s="289"/>
      <c r="AX15" s="318" t="str">
        <f t="shared" si="3"/>
        <v/>
      </c>
      <c r="AY15" s="319" t="str">
        <f t="shared" si="4"/>
        <v/>
      </c>
      <c r="AZ15" s="283"/>
      <c r="BA15" s="278"/>
    </row>
    <row r="16" spans="2:53" ht="17.100000000000001" customHeight="1">
      <c r="B16" s="278"/>
      <c r="C16" s="229"/>
      <c r="D16" s="299" t="str">
        <f>IF(ข้อมูลนร.2!D14="","",ข้อมูลนร.2!D14)</f>
        <v/>
      </c>
      <c r="E16" s="299" t="str">
        <f>IF(ข้อมูลนร.2!E14="","",ข้อมูลนร.2!E14)</f>
        <v/>
      </c>
      <c r="F16" s="619" t="str">
        <f>IF(ข้อมูลนร.2!G14="","",ข้อมูลนร.2!G14)</f>
        <v/>
      </c>
      <c r="G16" s="620"/>
      <c r="H16" s="621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288"/>
      <c r="AQ16" s="288"/>
      <c r="AR16" s="288"/>
      <c r="AS16" s="296">
        <f t="shared" si="0"/>
        <v>0</v>
      </c>
      <c r="AT16" s="311" t="str">
        <f t="shared" si="1"/>
        <v/>
      </c>
      <c r="AU16" s="288"/>
      <c r="AV16" s="314" t="str">
        <f t="shared" si="2"/>
        <v/>
      </c>
      <c r="AW16" s="289"/>
      <c r="AX16" s="318" t="str">
        <f t="shared" si="3"/>
        <v/>
      </c>
      <c r="AY16" s="319" t="str">
        <f t="shared" si="4"/>
        <v/>
      </c>
      <c r="AZ16" s="283"/>
      <c r="BA16" s="278"/>
    </row>
    <row r="17" spans="2:53" ht="17.100000000000001" customHeight="1">
      <c r="B17" s="278"/>
      <c r="C17" s="229"/>
      <c r="D17" s="299" t="str">
        <f>IF(ข้อมูลนร.2!D15="","",ข้อมูลนร.2!D15)</f>
        <v/>
      </c>
      <c r="E17" s="299" t="str">
        <f>IF(ข้อมูลนร.2!E15="","",ข้อมูลนร.2!E15)</f>
        <v/>
      </c>
      <c r="F17" s="619" t="str">
        <f>IF(ข้อมูลนร.2!G15="","",ข้อมูลนร.2!G15)</f>
        <v/>
      </c>
      <c r="G17" s="620"/>
      <c r="H17" s="621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96">
        <f t="shared" si="0"/>
        <v>0</v>
      </c>
      <c r="AT17" s="311" t="str">
        <f t="shared" si="1"/>
        <v/>
      </c>
      <c r="AU17" s="288"/>
      <c r="AV17" s="314" t="str">
        <f t="shared" si="2"/>
        <v/>
      </c>
      <c r="AW17" s="289"/>
      <c r="AX17" s="318" t="str">
        <f t="shared" si="3"/>
        <v/>
      </c>
      <c r="AY17" s="319" t="str">
        <f t="shared" si="4"/>
        <v/>
      </c>
      <c r="AZ17" s="283"/>
      <c r="BA17" s="278"/>
    </row>
    <row r="18" spans="2:53" ht="17.100000000000001" customHeight="1">
      <c r="B18" s="278"/>
      <c r="C18" s="229"/>
      <c r="D18" s="299" t="str">
        <f>IF(ข้อมูลนร.2!D16="","",ข้อมูลนร.2!D16)</f>
        <v/>
      </c>
      <c r="E18" s="299" t="str">
        <f>IF(ข้อมูลนร.2!E16="","",ข้อมูลนร.2!E16)</f>
        <v/>
      </c>
      <c r="F18" s="619" t="str">
        <f>IF(ข้อมูลนร.2!G16="","",ข้อมูลนร.2!G16)</f>
        <v/>
      </c>
      <c r="G18" s="620"/>
      <c r="H18" s="621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96">
        <f t="shared" si="0"/>
        <v>0</v>
      </c>
      <c r="AT18" s="311" t="str">
        <f t="shared" si="1"/>
        <v/>
      </c>
      <c r="AU18" s="288"/>
      <c r="AV18" s="314" t="str">
        <f t="shared" si="2"/>
        <v/>
      </c>
      <c r="AW18" s="289"/>
      <c r="AX18" s="318" t="str">
        <f t="shared" si="3"/>
        <v/>
      </c>
      <c r="AY18" s="319" t="str">
        <f t="shared" si="4"/>
        <v/>
      </c>
      <c r="AZ18" s="283"/>
      <c r="BA18" s="278"/>
    </row>
    <row r="19" spans="2:53" ht="17.100000000000001" customHeight="1">
      <c r="B19" s="278"/>
      <c r="C19" s="229"/>
      <c r="D19" s="299" t="str">
        <f>IF(ข้อมูลนร.2!D17="","",ข้อมูลนร.2!D17)</f>
        <v/>
      </c>
      <c r="E19" s="299" t="str">
        <f>IF(ข้อมูลนร.2!E17="","",ข้อมูลนร.2!E17)</f>
        <v/>
      </c>
      <c r="F19" s="619" t="str">
        <f>IF(ข้อมูลนร.2!G17="","",ข้อมูลนร.2!G17)</f>
        <v/>
      </c>
      <c r="G19" s="620"/>
      <c r="H19" s="621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96">
        <f t="shared" si="0"/>
        <v>0</v>
      </c>
      <c r="AT19" s="311" t="str">
        <f t="shared" si="1"/>
        <v/>
      </c>
      <c r="AU19" s="288"/>
      <c r="AV19" s="314" t="str">
        <f t="shared" si="2"/>
        <v/>
      </c>
      <c r="AW19" s="289"/>
      <c r="AX19" s="318" t="str">
        <f t="shared" si="3"/>
        <v/>
      </c>
      <c r="AY19" s="319" t="str">
        <f t="shared" si="4"/>
        <v/>
      </c>
      <c r="AZ19" s="283"/>
      <c r="BA19" s="278"/>
    </row>
    <row r="20" spans="2:53" ht="17.100000000000001" customHeight="1">
      <c r="B20" s="278"/>
      <c r="C20" s="229"/>
      <c r="D20" s="299" t="str">
        <f>IF(ข้อมูลนร.2!D18="","",ข้อมูลนร.2!D18)</f>
        <v/>
      </c>
      <c r="E20" s="299" t="str">
        <f>IF(ข้อมูลนร.2!E18="","",ข้อมูลนร.2!E18)</f>
        <v/>
      </c>
      <c r="F20" s="619" t="str">
        <f>IF(ข้อมูลนร.2!G18="","",ข้อมูลนร.2!G18)</f>
        <v/>
      </c>
      <c r="G20" s="620"/>
      <c r="H20" s="621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96">
        <f t="shared" si="0"/>
        <v>0</v>
      </c>
      <c r="AT20" s="311" t="str">
        <f t="shared" si="1"/>
        <v/>
      </c>
      <c r="AU20" s="288"/>
      <c r="AV20" s="314" t="str">
        <f t="shared" si="2"/>
        <v/>
      </c>
      <c r="AW20" s="289"/>
      <c r="AX20" s="318" t="str">
        <f t="shared" si="3"/>
        <v/>
      </c>
      <c r="AY20" s="319" t="str">
        <f t="shared" si="4"/>
        <v/>
      </c>
      <c r="AZ20" s="283"/>
      <c r="BA20" s="278"/>
    </row>
    <row r="21" spans="2:53" ht="17.100000000000001" customHeight="1">
      <c r="B21" s="278"/>
      <c r="C21" s="229"/>
      <c r="D21" s="299" t="str">
        <f>IF(ข้อมูลนร.2!D19="","",ข้อมูลนร.2!D19)</f>
        <v/>
      </c>
      <c r="E21" s="299" t="str">
        <f>IF(ข้อมูลนร.2!E19="","",ข้อมูลนร.2!E19)</f>
        <v/>
      </c>
      <c r="F21" s="619" t="str">
        <f>IF(ข้อมูลนร.2!G19="","",ข้อมูลนร.2!G19)</f>
        <v/>
      </c>
      <c r="G21" s="620"/>
      <c r="H21" s="621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96">
        <f t="shared" si="0"/>
        <v>0</v>
      </c>
      <c r="AT21" s="311" t="str">
        <f t="shared" si="1"/>
        <v/>
      </c>
      <c r="AU21" s="288"/>
      <c r="AV21" s="314" t="str">
        <f t="shared" si="2"/>
        <v/>
      </c>
      <c r="AW21" s="289"/>
      <c r="AX21" s="318" t="str">
        <f t="shared" si="3"/>
        <v/>
      </c>
      <c r="AY21" s="319" t="str">
        <f t="shared" si="4"/>
        <v/>
      </c>
      <c r="AZ21" s="283"/>
      <c r="BA21" s="278"/>
    </row>
    <row r="22" spans="2:53" ht="17.100000000000001" customHeight="1">
      <c r="B22" s="278"/>
      <c r="C22" s="229"/>
      <c r="D22" s="299" t="str">
        <f>IF(ข้อมูลนร.2!D20="","",ข้อมูลนร.2!D20)</f>
        <v/>
      </c>
      <c r="E22" s="299" t="str">
        <f>IF(ข้อมูลนร.2!E20="","",ข้อมูลนร.2!E20)</f>
        <v/>
      </c>
      <c r="F22" s="619" t="str">
        <f>IF(ข้อมูลนร.2!G20="","",ข้อมูลนร.2!G20)</f>
        <v/>
      </c>
      <c r="G22" s="620"/>
      <c r="H22" s="621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96">
        <f t="shared" si="0"/>
        <v>0</v>
      </c>
      <c r="AT22" s="311" t="str">
        <f t="shared" si="1"/>
        <v/>
      </c>
      <c r="AU22" s="288"/>
      <c r="AV22" s="314" t="str">
        <f t="shared" si="2"/>
        <v/>
      </c>
      <c r="AW22" s="289"/>
      <c r="AX22" s="318" t="str">
        <f t="shared" si="3"/>
        <v/>
      </c>
      <c r="AY22" s="319" t="str">
        <f t="shared" si="4"/>
        <v/>
      </c>
      <c r="AZ22" s="283"/>
      <c r="BA22" s="278"/>
    </row>
    <row r="23" spans="2:53" ht="17.100000000000001" customHeight="1">
      <c r="B23" s="278"/>
      <c r="C23" s="229"/>
      <c r="D23" s="299" t="str">
        <f>IF(ข้อมูลนร.2!D21="","",ข้อมูลนร.2!D21)</f>
        <v/>
      </c>
      <c r="E23" s="299" t="str">
        <f>IF(ข้อมูลนร.2!E21="","",ข้อมูลนร.2!E21)</f>
        <v/>
      </c>
      <c r="F23" s="619" t="str">
        <f>IF(ข้อมูลนร.2!G21="","",ข้อมูลนร.2!G21)</f>
        <v/>
      </c>
      <c r="G23" s="620"/>
      <c r="H23" s="621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96">
        <f t="shared" si="0"/>
        <v>0</v>
      </c>
      <c r="AT23" s="311" t="str">
        <f t="shared" si="1"/>
        <v/>
      </c>
      <c r="AU23" s="288"/>
      <c r="AV23" s="314" t="str">
        <f t="shared" si="2"/>
        <v/>
      </c>
      <c r="AW23" s="289"/>
      <c r="AX23" s="318" t="str">
        <f t="shared" si="3"/>
        <v/>
      </c>
      <c r="AY23" s="319" t="str">
        <f t="shared" si="4"/>
        <v/>
      </c>
      <c r="AZ23" s="283"/>
      <c r="BA23" s="278"/>
    </row>
    <row r="24" spans="2:53" ht="17.100000000000001" customHeight="1">
      <c r="B24" s="278"/>
      <c r="C24" s="229"/>
      <c r="D24" s="299" t="str">
        <f>IF(ข้อมูลนร.2!D22="","",ข้อมูลนร.2!D22)</f>
        <v/>
      </c>
      <c r="E24" s="299" t="str">
        <f>IF(ข้อมูลนร.2!E22="","",ข้อมูลนร.2!E22)</f>
        <v/>
      </c>
      <c r="F24" s="619" t="str">
        <f>IF(ข้อมูลนร.2!G22="","",ข้อมูลนร.2!G22)</f>
        <v/>
      </c>
      <c r="G24" s="620"/>
      <c r="H24" s="621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96">
        <f t="shared" si="0"/>
        <v>0</v>
      </c>
      <c r="AT24" s="311" t="str">
        <f t="shared" si="1"/>
        <v/>
      </c>
      <c r="AU24" s="288"/>
      <c r="AV24" s="314" t="str">
        <f t="shared" si="2"/>
        <v/>
      </c>
      <c r="AW24" s="289"/>
      <c r="AX24" s="318" t="str">
        <f t="shared" si="3"/>
        <v/>
      </c>
      <c r="AY24" s="319" t="str">
        <f t="shared" si="4"/>
        <v/>
      </c>
      <c r="AZ24" s="283"/>
      <c r="BA24" s="278"/>
    </row>
    <row r="25" spans="2:53" ht="17.100000000000001" customHeight="1">
      <c r="B25" s="278"/>
      <c r="C25" s="229"/>
      <c r="D25" s="299" t="str">
        <f>IF(ข้อมูลนร.2!D23="","",ข้อมูลนร.2!D23)</f>
        <v/>
      </c>
      <c r="E25" s="299" t="str">
        <f>IF(ข้อมูลนร.2!E23="","",ข้อมูลนร.2!E23)</f>
        <v/>
      </c>
      <c r="F25" s="619" t="str">
        <f>IF(ข้อมูลนร.2!G23="","",ข้อมูลนร.2!G23)</f>
        <v/>
      </c>
      <c r="G25" s="620"/>
      <c r="H25" s="621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96">
        <f t="shared" si="0"/>
        <v>0</v>
      </c>
      <c r="AT25" s="311" t="str">
        <f t="shared" si="1"/>
        <v/>
      </c>
      <c r="AU25" s="288"/>
      <c r="AV25" s="314" t="str">
        <f t="shared" si="2"/>
        <v/>
      </c>
      <c r="AW25" s="289"/>
      <c r="AX25" s="318" t="str">
        <f t="shared" si="3"/>
        <v/>
      </c>
      <c r="AY25" s="319" t="str">
        <f t="shared" si="4"/>
        <v/>
      </c>
      <c r="AZ25" s="283"/>
      <c r="BA25" s="278"/>
    </row>
    <row r="26" spans="2:53" ht="17.100000000000001" customHeight="1">
      <c r="B26" s="278"/>
      <c r="C26" s="229"/>
      <c r="D26" s="299" t="str">
        <f>IF(ข้อมูลนร.2!D24="","",ข้อมูลนร.2!D24)</f>
        <v/>
      </c>
      <c r="E26" s="299" t="str">
        <f>IF(ข้อมูลนร.2!E24="","",ข้อมูลนร.2!E24)</f>
        <v/>
      </c>
      <c r="F26" s="619" t="str">
        <f>IF(ข้อมูลนร.2!G24="","",ข้อมูลนร.2!G24)</f>
        <v/>
      </c>
      <c r="G26" s="620"/>
      <c r="H26" s="621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96">
        <f t="shared" si="0"/>
        <v>0</v>
      </c>
      <c r="AT26" s="311" t="str">
        <f t="shared" si="1"/>
        <v/>
      </c>
      <c r="AU26" s="288"/>
      <c r="AV26" s="314" t="str">
        <f t="shared" si="2"/>
        <v/>
      </c>
      <c r="AW26" s="289"/>
      <c r="AX26" s="318" t="str">
        <f t="shared" si="3"/>
        <v/>
      </c>
      <c r="AY26" s="319" t="str">
        <f t="shared" si="4"/>
        <v/>
      </c>
      <c r="AZ26" s="283"/>
      <c r="BA26" s="278"/>
    </row>
    <row r="27" spans="2:53" ht="17.100000000000001" customHeight="1">
      <c r="B27" s="278"/>
      <c r="C27" s="229"/>
      <c r="D27" s="299" t="str">
        <f>IF(ข้อมูลนร.2!D25="","",ข้อมูลนร.2!D25)</f>
        <v/>
      </c>
      <c r="E27" s="299" t="str">
        <f>IF(ข้อมูลนร.2!E25="","",ข้อมูลนร.2!E25)</f>
        <v/>
      </c>
      <c r="F27" s="619" t="str">
        <f>IF(ข้อมูลนร.2!G25="","",ข้อมูลนร.2!G25)</f>
        <v/>
      </c>
      <c r="G27" s="620"/>
      <c r="H27" s="621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96">
        <f t="shared" si="0"/>
        <v>0</v>
      </c>
      <c r="AT27" s="311" t="str">
        <f t="shared" si="1"/>
        <v/>
      </c>
      <c r="AU27" s="288"/>
      <c r="AV27" s="314" t="str">
        <f t="shared" si="2"/>
        <v/>
      </c>
      <c r="AW27" s="289"/>
      <c r="AX27" s="318" t="str">
        <f t="shared" si="3"/>
        <v/>
      </c>
      <c r="AY27" s="319" t="str">
        <f t="shared" si="4"/>
        <v/>
      </c>
      <c r="AZ27" s="283"/>
      <c r="BA27" s="278"/>
    </row>
    <row r="28" spans="2:53" ht="17.100000000000001" customHeight="1">
      <c r="B28" s="278"/>
      <c r="C28" s="229"/>
      <c r="D28" s="299" t="str">
        <f>IF(ข้อมูลนร.2!D26="","",ข้อมูลนร.2!D26)</f>
        <v/>
      </c>
      <c r="E28" s="299" t="str">
        <f>IF(ข้อมูลนร.2!E26="","",ข้อมูลนร.2!E26)</f>
        <v/>
      </c>
      <c r="F28" s="619" t="str">
        <f>IF(ข้อมูลนร.2!G26="","",ข้อมูลนร.2!G26)</f>
        <v/>
      </c>
      <c r="G28" s="620"/>
      <c r="H28" s="621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96">
        <f t="shared" si="0"/>
        <v>0</v>
      </c>
      <c r="AT28" s="311" t="str">
        <f t="shared" si="1"/>
        <v/>
      </c>
      <c r="AU28" s="288"/>
      <c r="AV28" s="314" t="str">
        <f t="shared" si="2"/>
        <v/>
      </c>
      <c r="AW28" s="289"/>
      <c r="AX28" s="318" t="str">
        <f t="shared" si="3"/>
        <v/>
      </c>
      <c r="AY28" s="319" t="str">
        <f t="shared" si="4"/>
        <v/>
      </c>
      <c r="AZ28" s="283"/>
      <c r="BA28" s="278"/>
    </row>
    <row r="29" spans="2:53" ht="17.100000000000001" customHeight="1">
      <c r="B29" s="278"/>
      <c r="C29" s="229"/>
      <c r="D29" s="299" t="str">
        <f>IF(ข้อมูลนร.2!D27="","",ข้อมูลนร.2!D27)</f>
        <v/>
      </c>
      <c r="E29" s="299" t="str">
        <f>IF(ข้อมูลนร.2!E27="","",ข้อมูลนร.2!E27)</f>
        <v/>
      </c>
      <c r="F29" s="619" t="str">
        <f>IF(ข้อมูลนร.2!G27="","",ข้อมูลนร.2!G27)</f>
        <v/>
      </c>
      <c r="G29" s="620"/>
      <c r="H29" s="621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96">
        <f t="shared" si="0"/>
        <v>0</v>
      </c>
      <c r="AT29" s="311" t="str">
        <f t="shared" si="1"/>
        <v/>
      </c>
      <c r="AU29" s="288"/>
      <c r="AV29" s="314" t="str">
        <f t="shared" si="2"/>
        <v/>
      </c>
      <c r="AW29" s="289"/>
      <c r="AX29" s="318" t="str">
        <f t="shared" si="3"/>
        <v/>
      </c>
      <c r="AY29" s="319" t="str">
        <f t="shared" si="4"/>
        <v/>
      </c>
      <c r="AZ29" s="283"/>
      <c r="BA29" s="278"/>
    </row>
    <row r="30" spans="2:53" ht="17.100000000000001" customHeight="1">
      <c r="B30" s="278"/>
      <c r="C30" s="229"/>
      <c r="D30" s="299" t="str">
        <f>IF(ข้อมูลนร.2!D28="","",ข้อมูลนร.2!D28)</f>
        <v/>
      </c>
      <c r="E30" s="299" t="str">
        <f>IF(ข้อมูลนร.2!E28="","",ข้อมูลนร.2!E28)</f>
        <v/>
      </c>
      <c r="F30" s="619" t="str">
        <f>IF(ข้อมูลนร.2!G28="","",ข้อมูลนร.2!G28)</f>
        <v/>
      </c>
      <c r="G30" s="620"/>
      <c r="H30" s="621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288"/>
      <c r="AO30" s="288"/>
      <c r="AP30" s="288"/>
      <c r="AQ30" s="288"/>
      <c r="AR30" s="288"/>
      <c r="AS30" s="296">
        <f t="shared" si="0"/>
        <v>0</v>
      </c>
      <c r="AT30" s="311" t="str">
        <f t="shared" si="1"/>
        <v/>
      </c>
      <c r="AU30" s="288"/>
      <c r="AV30" s="314" t="str">
        <f t="shared" si="2"/>
        <v/>
      </c>
      <c r="AW30" s="289"/>
      <c r="AX30" s="318" t="str">
        <f t="shared" si="3"/>
        <v/>
      </c>
      <c r="AY30" s="319" t="str">
        <f t="shared" si="4"/>
        <v/>
      </c>
      <c r="AZ30" s="283"/>
      <c r="BA30" s="278"/>
    </row>
    <row r="31" spans="2:53" ht="17.100000000000001" customHeight="1">
      <c r="B31" s="278"/>
      <c r="C31" s="229"/>
      <c r="D31" s="299" t="str">
        <f>IF(ข้อมูลนร.2!D29="","",ข้อมูลนร.2!D29)</f>
        <v/>
      </c>
      <c r="E31" s="299" t="str">
        <f>IF(ข้อมูลนร.2!E29="","",ข้อมูลนร.2!E29)</f>
        <v/>
      </c>
      <c r="F31" s="619" t="str">
        <f>IF(ข้อมูลนร.2!G29="","",ข้อมูลนร.2!G29)</f>
        <v/>
      </c>
      <c r="G31" s="620"/>
      <c r="H31" s="621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96">
        <f t="shared" si="0"/>
        <v>0</v>
      </c>
      <c r="AT31" s="311" t="str">
        <f t="shared" si="1"/>
        <v/>
      </c>
      <c r="AU31" s="288"/>
      <c r="AV31" s="314" t="str">
        <f t="shared" si="2"/>
        <v/>
      </c>
      <c r="AW31" s="289"/>
      <c r="AX31" s="318" t="str">
        <f t="shared" si="3"/>
        <v/>
      </c>
      <c r="AY31" s="319" t="str">
        <f t="shared" si="4"/>
        <v/>
      </c>
      <c r="AZ31" s="283"/>
      <c r="BA31" s="278"/>
    </row>
    <row r="32" spans="2:53" ht="17.100000000000001" customHeight="1">
      <c r="B32" s="278"/>
      <c r="C32" s="229"/>
      <c r="D32" s="299" t="str">
        <f>IF(ข้อมูลนร.2!D30="","",ข้อมูลนร.2!D30)</f>
        <v/>
      </c>
      <c r="E32" s="299" t="str">
        <f>IF(ข้อมูลนร.2!E30="","",ข้อมูลนร.2!E30)</f>
        <v/>
      </c>
      <c r="F32" s="619" t="str">
        <f>IF(ข้อมูลนร.2!G30="","",ข้อมูลนร.2!G30)</f>
        <v/>
      </c>
      <c r="G32" s="620"/>
      <c r="H32" s="621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96">
        <f t="shared" si="0"/>
        <v>0</v>
      </c>
      <c r="AT32" s="311" t="str">
        <f t="shared" si="1"/>
        <v/>
      </c>
      <c r="AU32" s="288"/>
      <c r="AV32" s="314" t="str">
        <f t="shared" si="2"/>
        <v/>
      </c>
      <c r="AW32" s="289"/>
      <c r="AX32" s="318" t="str">
        <f t="shared" si="3"/>
        <v/>
      </c>
      <c r="AY32" s="319" t="str">
        <f t="shared" si="4"/>
        <v/>
      </c>
      <c r="AZ32" s="283"/>
      <c r="BA32" s="278"/>
    </row>
    <row r="33" spans="2:54" ht="17.100000000000001" customHeight="1">
      <c r="B33" s="278"/>
      <c r="C33" s="229"/>
      <c r="D33" s="299" t="str">
        <f>IF(ข้อมูลนร.2!D31="","",ข้อมูลนร.2!D31)</f>
        <v/>
      </c>
      <c r="E33" s="299" t="str">
        <f>IF(ข้อมูลนร.2!E31="","",ข้อมูลนร.2!E31)</f>
        <v/>
      </c>
      <c r="F33" s="619" t="str">
        <f>IF(ข้อมูลนร.2!G31="","",ข้อมูลนร.2!G31)</f>
        <v/>
      </c>
      <c r="G33" s="620"/>
      <c r="H33" s="621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96">
        <f t="shared" si="0"/>
        <v>0</v>
      </c>
      <c r="AT33" s="311" t="str">
        <f t="shared" si="1"/>
        <v/>
      </c>
      <c r="AU33" s="288"/>
      <c r="AV33" s="314" t="str">
        <f t="shared" si="2"/>
        <v/>
      </c>
      <c r="AW33" s="289"/>
      <c r="AX33" s="318" t="str">
        <f t="shared" si="3"/>
        <v/>
      </c>
      <c r="AY33" s="319" t="str">
        <f t="shared" si="4"/>
        <v/>
      </c>
      <c r="AZ33" s="283"/>
      <c r="BA33" s="278"/>
    </row>
    <row r="34" spans="2:54" ht="17.100000000000001" customHeight="1">
      <c r="B34" s="278"/>
      <c r="C34" s="229"/>
      <c r="D34" s="299" t="str">
        <f>IF(ข้อมูลนร.2!D32="","",ข้อมูลนร.2!D32)</f>
        <v/>
      </c>
      <c r="E34" s="299" t="str">
        <f>IF(ข้อมูลนร.2!E32="","",ข้อมูลนร.2!E32)</f>
        <v/>
      </c>
      <c r="F34" s="619" t="str">
        <f>IF(ข้อมูลนร.2!G32="","",ข้อมูลนร.2!G32)</f>
        <v/>
      </c>
      <c r="G34" s="620"/>
      <c r="H34" s="621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96">
        <f t="shared" si="0"/>
        <v>0</v>
      </c>
      <c r="AT34" s="311" t="str">
        <f t="shared" si="1"/>
        <v/>
      </c>
      <c r="AU34" s="288"/>
      <c r="AV34" s="314" t="str">
        <f t="shared" si="2"/>
        <v/>
      </c>
      <c r="AW34" s="289"/>
      <c r="AX34" s="318" t="str">
        <f t="shared" si="3"/>
        <v/>
      </c>
      <c r="AY34" s="319" t="str">
        <f t="shared" si="4"/>
        <v/>
      </c>
      <c r="AZ34" s="283"/>
      <c r="BA34" s="278"/>
    </row>
    <row r="35" spans="2:54" ht="17.100000000000001" customHeight="1">
      <c r="B35" s="278"/>
      <c r="C35" s="229"/>
      <c r="D35" s="299" t="str">
        <f>IF(ข้อมูลนร.2!D33="","",ข้อมูลนร.2!D33)</f>
        <v/>
      </c>
      <c r="E35" s="299" t="str">
        <f>IF(ข้อมูลนร.2!E33="","",ข้อมูลนร.2!E33)</f>
        <v/>
      </c>
      <c r="F35" s="619" t="str">
        <f>IF(ข้อมูลนร.2!G33="","",ข้อมูลนร.2!G33)</f>
        <v/>
      </c>
      <c r="G35" s="620"/>
      <c r="H35" s="621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96">
        <f t="shared" si="0"/>
        <v>0</v>
      </c>
      <c r="AT35" s="311" t="str">
        <f t="shared" si="1"/>
        <v/>
      </c>
      <c r="AU35" s="288"/>
      <c r="AV35" s="314" t="str">
        <f t="shared" si="2"/>
        <v/>
      </c>
      <c r="AW35" s="289"/>
      <c r="AX35" s="318" t="str">
        <f t="shared" si="3"/>
        <v/>
      </c>
      <c r="AY35" s="319" t="str">
        <f t="shared" si="4"/>
        <v/>
      </c>
      <c r="AZ35" s="283"/>
      <c r="BA35" s="278"/>
    </row>
    <row r="36" spans="2:54" ht="17.100000000000001" customHeight="1">
      <c r="B36" s="278"/>
      <c r="C36" s="229"/>
      <c r="D36" s="299" t="str">
        <f>IF(ข้อมูลนร.2!D34="","",ข้อมูลนร.2!D34)</f>
        <v/>
      </c>
      <c r="E36" s="299" t="str">
        <f>IF(ข้อมูลนร.2!E34="","",ข้อมูลนร.2!E34)</f>
        <v/>
      </c>
      <c r="F36" s="619" t="str">
        <f>IF(ข้อมูลนร.2!G34="","",ข้อมูลนร.2!G34)</f>
        <v/>
      </c>
      <c r="G36" s="620"/>
      <c r="H36" s="621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288"/>
      <c r="AQ36" s="288"/>
      <c r="AR36" s="288"/>
      <c r="AS36" s="296">
        <f t="shared" si="0"/>
        <v>0</v>
      </c>
      <c r="AT36" s="311" t="str">
        <f t="shared" si="1"/>
        <v/>
      </c>
      <c r="AU36" s="288"/>
      <c r="AV36" s="314" t="str">
        <f t="shared" si="2"/>
        <v/>
      </c>
      <c r="AW36" s="289"/>
      <c r="AX36" s="318" t="str">
        <f t="shared" si="3"/>
        <v/>
      </c>
      <c r="AY36" s="319" t="str">
        <f t="shared" si="4"/>
        <v/>
      </c>
      <c r="AZ36" s="283"/>
      <c r="BA36" s="278"/>
    </row>
    <row r="37" spans="2:54" ht="17.100000000000001" customHeight="1">
      <c r="B37" s="278"/>
      <c r="C37" s="229"/>
      <c r="D37" s="299" t="str">
        <f>IF(ข้อมูลนร.2!D35="","",ข้อมูลนร.2!D35)</f>
        <v/>
      </c>
      <c r="E37" s="299" t="str">
        <f>IF(ข้อมูลนร.2!E35="","",ข้อมูลนร.2!E35)</f>
        <v/>
      </c>
      <c r="F37" s="619" t="str">
        <f>IF(ข้อมูลนร.2!G35="","",ข้อมูลนร.2!G35)</f>
        <v/>
      </c>
      <c r="G37" s="620"/>
      <c r="H37" s="621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96">
        <f t="shared" si="0"/>
        <v>0</v>
      </c>
      <c r="AT37" s="311" t="str">
        <f t="shared" si="1"/>
        <v/>
      </c>
      <c r="AU37" s="288"/>
      <c r="AV37" s="314" t="str">
        <f t="shared" si="2"/>
        <v/>
      </c>
      <c r="AW37" s="289"/>
      <c r="AX37" s="318" t="str">
        <f t="shared" si="3"/>
        <v/>
      </c>
      <c r="AY37" s="319" t="str">
        <f t="shared" si="4"/>
        <v/>
      </c>
      <c r="AZ37" s="283"/>
      <c r="BA37" s="278"/>
    </row>
    <row r="38" spans="2:54" ht="17.100000000000001" customHeight="1">
      <c r="B38" s="278"/>
      <c r="C38" s="229"/>
      <c r="D38" s="299" t="str">
        <f>IF(ข้อมูลนร.2!D36="","",ข้อมูลนร.2!D36)</f>
        <v/>
      </c>
      <c r="E38" s="299" t="str">
        <f>IF(ข้อมูลนร.2!E36="","",ข้อมูลนร.2!E36)</f>
        <v/>
      </c>
      <c r="F38" s="619" t="str">
        <f>IF(ข้อมูลนร.2!G36="","",ข้อมูลนร.2!G36)</f>
        <v/>
      </c>
      <c r="G38" s="620"/>
      <c r="H38" s="621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96">
        <f t="shared" si="0"/>
        <v>0</v>
      </c>
      <c r="AT38" s="311" t="str">
        <f t="shared" si="1"/>
        <v/>
      </c>
      <c r="AU38" s="288"/>
      <c r="AV38" s="314" t="str">
        <f t="shared" si="2"/>
        <v/>
      </c>
      <c r="AW38" s="289"/>
      <c r="AX38" s="318" t="str">
        <f t="shared" si="3"/>
        <v/>
      </c>
      <c r="AY38" s="319" t="str">
        <f t="shared" si="4"/>
        <v/>
      </c>
      <c r="AZ38" s="283"/>
      <c r="BA38" s="278"/>
    </row>
    <row r="39" spans="2:54" ht="17.100000000000001" customHeight="1">
      <c r="B39" s="278"/>
      <c r="C39" s="229"/>
      <c r="D39" s="299" t="str">
        <f>IF(ข้อมูลนร.2!D37="","",ข้อมูลนร.2!D37)</f>
        <v/>
      </c>
      <c r="E39" s="299" t="str">
        <f>IF(ข้อมูลนร.2!E37="","",ข้อมูลนร.2!E37)</f>
        <v/>
      </c>
      <c r="F39" s="619" t="str">
        <f>IF(ข้อมูลนร.2!G37="","",ข้อมูลนร.2!G37)</f>
        <v/>
      </c>
      <c r="G39" s="620"/>
      <c r="H39" s="621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96">
        <f t="shared" si="0"/>
        <v>0</v>
      </c>
      <c r="AT39" s="311" t="str">
        <f t="shared" si="1"/>
        <v/>
      </c>
      <c r="AU39" s="288"/>
      <c r="AV39" s="314" t="str">
        <f t="shared" si="2"/>
        <v/>
      </c>
      <c r="AW39" s="289"/>
      <c r="AX39" s="318" t="str">
        <f t="shared" si="3"/>
        <v/>
      </c>
      <c r="AY39" s="319" t="str">
        <f t="shared" si="4"/>
        <v/>
      </c>
      <c r="AZ39" s="283"/>
      <c r="BA39" s="278"/>
    </row>
    <row r="40" spans="2:54" ht="17.100000000000001" customHeight="1">
      <c r="B40" s="278"/>
      <c r="C40" s="229"/>
      <c r="D40" s="299" t="str">
        <f>IF(ข้อมูลนร.2!D38="","",ข้อมูลนร.2!D38)</f>
        <v/>
      </c>
      <c r="E40" s="299" t="str">
        <f>IF(ข้อมูลนร.2!E38="","",ข้อมูลนร.2!E38)</f>
        <v/>
      </c>
      <c r="F40" s="619" t="str">
        <f>IF(ข้อมูลนร.2!G38="","",ข้อมูลนร.2!G38)</f>
        <v/>
      </c>
      <c r="G40" s="620"/>
      <c r="H40" s="621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96">
        <f t="shared" si="0"/>
        <v>0</v>
      </c>
      <c r="AT40" s="311" t="str">
        <f t="shared" si="1"/>
        <v/>
      </c>
      <c r="AU40" s="288"/>
      <c r="AV40" s="314" t="str">
        <f t="shared" si="2"/>
        <v/>
      </c>
      <c r="AW40" s="289"/>
      <c r="AX40" s="318" t="str">
        <f t="shared" si="3"/>
        <v/>
      </c>
      <c r="AY40" s="319" t="str">
        <f t="shared" si="4"/>
        <v/>
      </c>
      <c r="AZ40" s="283"/>
      <c r="BA40" s="278"/>
    </row>
    <row r="41" spans="2:54" ht="17.100000000000001" customHeight="1">
      <c r="B41" s="278"/>
      <c r="C41" s="229"/>
      <c r="D41" s="299" t="str">
        <f>IF(ข้อมูลนร.2!D39="","",ข้อมูลนร.2!D39)</f>
        <v/>
      </c>
      <c r="E41" s="299" t="str">
        <f>IF(ข้อมูลนร.2!E39="","",ข้อมูลนร.2!E39)</f>
        <v/>
      </c>
      <c r="F41" s="619" t="str">
        <f>IF(ข้อมูลนร.2!G39="","",ข้อมูลนร.2!G39)</f>
        <v/>
      </c>
      <c r="G41" s="620"/>
      <c r="H41" s="621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96">
        <f t="shared" si="0"/>
        <v>0</v>
      </c>
      <c r="AT41" s="311" t="str">
        <f t="shared" si="1"/>
        <v/>
      </c>
      <c r="AU41" s="288"/>
      <c r="AV41" s="314" t="str">
        <f t="shared" si="2"/>
        <v/>
      </c>
      <c r="AW41" s="289"/>
      <c r="AX41" s="318" t="str">
        <f t="shared" si="3"/>
        <v/>
      </c>
      <c r="AY41" s="319" t="str">
        <f t="shared" si="4"/>
        <v/>
      </c>
      <c r="AZ41" s="283"/>
      <c r="BA41" s="278"/>
    </row>
    <row r="42" spans="2:54" ht="17.100000000000001" customHeight="1">
      <c r="B42" s="278"/>
      <c r="C42" s="229"/>
      <c r="D42" s="299" t="str">
        <f>IF(ข้อมูลนร.2!D40="","",ข้อมูลนร.2!D40)</f>
        <v/>
      </c>
      <c r="E42" s="299" t="str">
        <f>IF(ข้อมูลนร.2!E40="","",ข้อมูลนร.2!E40)</f>
        <v/>
      </c>
      <c r="F42" s="619" t="str">
        <f>IF(ข้อมูลนร.2!G40="","",ข้อมูลนร.2!G40)</f>
        <v/>
      </c>
      <c r="G42" s="620"/>
      <c r="H42" s="621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96">
        <f t="shared" si="0"/>
        <v>0</v>
      </c>
      <c r="AT42" s="311" t="str">
        <f t="shared" si="1"/>
        <v/>
      </c>
      <c r="AU42" s="288"/>
      <c r="AV42" s="314" t="str">
        <f t="shared" si="2"/>
        <v/>
      </c>
      <c r="AW42" s="289"/>
      <c r="AX42" s="318" t="str">
        <f t="shared" si="3"/>
        <v/>
      </c>
      <c r="AY42" s="319" t="str">
        <f t="shared" si="4"/>
        <v/>
      </c>
      <c r="AZ42" s="283"/>
      <c r="BA42" s="278"/>
    </row>
    <row r="43" spans="2:54" ht="17.100000000000001" customHeight="1">
      <c r="B43" s="278"/>
      <c r="C43" s="229"/>
      <c r="D43" s="299" t="str">
        <f>IF(ข้อมูลนร.2!D41="","",ข้อมูลนร.2!D41)</f>
        <v/>
      </c>
      <c r="E43" s="299" t="str">
        <f>IF(ข้อมูลนร.2!E41="","",ข้อมูลนร.2!E41)</f>
        <v/>
      </c>
      <c r="F43" s="619" t="str">
        <f>IF(ข้อมูลนร.2!G41="","",ข้อมูลนร.2!G41)</f>
        <v/>
      </c>
      <c r="G43" s="620"/>
      <c r="H43" s="621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96">
        <f t="shared" si="0"/>
        <v>0</v>
      </c>
      <c r="AT43" s="311" t="str">
        <f t="shared" si="1"/>
        <v/>
      </c>
      <c r="AU43" s="288"/>
      <c r="AV43" s="314" t="str">
        <f t="shared" si="2"/>
        <v/>
      </c>
      <c r="AW43" s="289"/>
      <c r="AX43" s="318" t="str">
        <f t="shared" si="3"/>
        <v/>
      </c>
      <c r="AY43" s="319" t="str">
        <f t="shared" si="4"/>
        <v/>
      </c>
      <c r="AZ43" s="229"/>
      <c r="BA43" s="278"/>
    </row>
    <row r="44" spans="2:54" ht="17.100000000000001" customHeight="1">
      <c r="B44" s="278"/>
      <c r="C44" s="229"/>
      <c r="D44" s="299" t="str">
        <f>IF(ข้อมูลนร.2!D42="","",ข้อมูลนร.2!D42)</f>
        <v/>
      </c>
      <c r="E44" s="299" t="str">
        <f>IF(ข้อมูลนร.2!E42="","",ข้อมูลนร.2!E42)</f>
        <v/>
      </c>
      <c r="F44" s="619" t="str">
        <f>IF(ข้อมูลนร.2!G42="","",ข้อมูลนร.2!G42)</f>
        <v/>
      </c>
      <c r="G44" s="620"/>
      <c r="H44" s="621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96">
        <f t="shared" si="0"/>
        <v>0</v>
      </c>
      <c r="AT44" s="311" t="str">
        <f t="shared" ref="AT44:AT48" si="5">IF(F44="","",(AS44*$AT$8)/$AS$8)</f>
        <v/>
      </c>
      <c r="AU44" s="288"/>
      <c r="AV44" s="314" t="str">
        <f t="shared" ref="AV44:AV48" si="6">IF(F44="","",SUM(AT44:AU44))</f>
        <v/>
      </c>
      <c r="AW44" s="289"/>
      <c r="AX44" s="318" t="str">
        <f t="shared" ref="AX44:AX48" si="7">IF(AV44="","",SUM(AV44:AW44))</f>
        <v/>
      </c>
      <c r="AY44" s="319" t="str">
        <f t="shared" si="4"/>
        <v/>
      </c>
      <c r="AZ44" s="229"/>
      <c r="BA44" s="278"/>
    </row>
    <row r="45" spans="2:54" ht="17.100000000000001" customHeight="1">
      <c r="B45" s="278"/>
      <c r="C45" s="229"/>
      <c r="D45" s="299" t="str">
        <f>IF(ข้อมูลนร.2!D43="","",ข้อมูลนร.2!D43)</f>
        <v/>
      </c>
      <c r="E45" s="299" t="str">
        <f>IF(ข้อมูลนร.2!E43="","",ข้อมูลนร.2!E43)</f>
        <v/>
      </c>
      <c r="F45" s="619" t="str">
        <f>IF(ข้อมูลนร.2!G43="","",ข้อมูลนร.2!G43)</f>
        <v/>
      </c>
      <c r="G45" s="620"/>
      <c r="H45" s="621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96">
        <f t="shared" si="0"/>
        <v>0</v>
      </c>
      <c r="AT45" s="311" t="str">
        <f t="shared" si="5"/>
        <v/>
      </c>
      <c r="AU45" s="288"/>
      <c r="AV45" s="314" t="str">
        <f t="shared" si="6"/>
        <v/>
      </c>
      <c r="AW45" s="289"/>
      <c r="AX45" s="318" t="str">
        <f t="shared" si="7"/>
        <v/>
      </c>
      <c r="AY45" s="319" t="str">
        <f t="shared" si="4"/>
        <v/>
      </c>
      <c r="AZ45" s="229"/>
      <c r="BA45" s="278"/>
    </row>
    <row r="46" spans="2:54" ht="17.100000000000001" customHeight="1">
      <c r="B46" s="278"/>
      <c r="C46" s="229"/>
      <c r="D46" s="299" t="str">
        <f>IF(ข้อมูลนร.2!D44="","",ข้อมูลนร.2!D44)</f>
        <v/>
      </c>
      <c r="E46" s="299" t="str">
        <f>IF(ข้อมูลนร.2!E44="","",ข้อมูลนร.2!E44)</f>
        <v/>
      </c>
      <c r="F46" s="619" t="str">
        <f>IF(ข้อมูลนร.2!G44="","",ข้อมูลนร.2!G44)</f>
        <v/>
      </c>
      <c r="G46" s="620"/>
      <c r="H46" s="621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  <c r="AR46" s="288"/>
      <c r="AS46" s="296">
        <f t="shared" si="0"/>
        <v>0</v>
      </c>
      <c r="AT46" s="311" t="str">
        <f t="shared" si="5"/>
        <v/>
      </c>
      <c r="AU46" s="288"/>
      <c r="AV46" s="314" t="str">
        <f t="shared" si="6"/>
        <v/>
      </c>
      <c r="AW46" s="289"/>
      <c r="AX46" s="318" t="str">
        <f t="shared" si="7"/>
        <v/>
      </c>
      <c r="AY46" s="319" t="str">
        <f t="shared" si="4"/>
        <v/>
      </c>
      <c r="AZ46" s="229"/>
      <c r="BA46" s="284"/>
      <c r="BB46" s="285"/>
    </row>
    <row r="47" spans="2:54" ht="17.100000000000001" customHeight="1">
      <c r="B47" s="278"/>
      <c r="C47" s="229"/>
      <c r="D47" s="299" t="str">
        <f>IF(ข้อมูลนร.2!D45="","",ข้อมูลนร.2!D45)</f>
        <v/>
      </c>
      <c r="E47" s="299" t="str">
        <f>IF(ข้อมูลนร.2!E45="","",ข้อมูลนร.2!E45)</f>
        <v/>
      </c>
      <c r="F47" s="619" t="str">
        <f>IF(ข้อมูลนร.2!G45="","",ข้อมูลนร.2!G45)</f>
        <v/>
      </c>
      <c r="G47" s="620"/>
      <c r="H47" s="621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96">
        <f t="shared" si="0"/>
        <v>0</v>
      </c>
      <c r="AT47" s="311" t="str">
        <f t="shared" si="5"/>
        <v/>
      </c>
      <c r="AU47" s="288"/>
      <c r="AV47" s="314" t="str">
        <f t="shared" si="6"/>
        <v/>
      </c>
      <c r="AW47" s="289"/>
      <c r="AX47" s="318" t="str">
        <f t="shared" si="7"/>
        <v/>
      </c>
      <c r="AY47" s="319" t="str">
        <f t="shared" si="4"/>
        <v/>
      </c>
      <c r="AZ47" s="228"/>
      <c r="BA47" s="284"/>
      <c r="BB47" s="285"/>
    </row>
    <row r="48" spans="2:54" ht="17.100000000000001" customHeight="1">
      <c r="B48" s="278"/>
      <c r="C48" s="229"/>
      <c r="D48" s="300" t="str">
        <f>IF(ข้อมูลนร.2!D46="","",ข้อมูลนร.2!D46)</f>
        <v/>
      </c>
      <c r="E48" s="300" t="str">
        <f>IF(ข้อมูลนร.2!E46="","",ข้อมูลนร.2!E46)</f>
        <v/>
      </c>
      <c r="F48" s="622" t="str">
        <f>IF(ข้อมูลนร.2!G46="","",ข้อมูลนร.2!G46)</f>
        <v/>
      </c>
      <c r="G48" s="623"/>
      <c r="H48" s="624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6">
        <f t="shared" si="0"/>
        <v>0</v>
      </c>
      <c r="AT48" s="312" t="str">
        <f t="shared" si="5"/>
        <v/>
      </c>
      <c r="AU48" s="290"/>
      <c r="AV48" s="315" t="str">
        <f t="shared" si="6"/>
        <v/>
      </c>
      <c r="AW48" s="291"/>
      <c r="AX48" s="320" t="str">
        <f t="shared" si="7"/>
        <v/>
      </c>
      <c r="AY48" s="321" t="str">
        <f t="shared" si="4"/>
        <v/>
      </c>
      <c r="AZ48" s="228"/>
      <c r="BA48" s="284"/>
    </row>
    <row r="49" spans="2:53" ht="18.95" customHeight="1">
      <c r="B49" s="278"/>
      <c r="C49" s="229"/>
      <c r="D49" s="227"/>
      <c r="E49" s="227"/>
      <c r="F49" s="229"/>
      <c r="G49" s="229"/>
      <c r="H49" s="229"/>
      <c r="I49" s="281"/>
      <c r="J49" s="281"/>
      <c r="K49" s="281"/>
      <c r="L49" s="281"/>
      <c r="M49" s="281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7"/>
      <c r="AU49" s="227"/>
      <c r="AV49" s="229"/>
      <c r="AW49" s="281"/>
      <c r="AX49" s="229"/>
      <c r="AY49" s="229"/>
      <c r="AZ49" s="229"/>
      <c r="BA49" s="278"/>
    </row>
    <row r="50" spans="2:53">
      <c r="B50" s="278"/>
      <c r="C50" s="278"/>
      <c r="D50" s="279"/>
      <c r="E50" s="279"/>
      <c r="F50" s="278"/>
      <c r="G50" s="278"/>
      <c r="H50" s="278"/>
      <c r="I50" s="280"/>
      <c r="J50" s="280"/>
      <c r="K50" s="280"/>
      <c r="L50" s="280"/>
      <c r="M50" s="280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78"/>
      <c r="AS50" s="278"/>
      <c r="AT50" s="279"/>
      <c r="AU50" s="279"/>
      <c r="AV50" s="278"/>
      <c r="AW50" s="280"/>
      <c r="AX50" s="278"/>
      <c r="AY50" s="278"/>
      <c r="AZ50" s="278"/>
      <c r="BA50" s="278"/>
    </row>
  </sheetData>
  <sheetProtection algorithmName="SHA-512" hashValue="K8o2c7bhiR+zG+uPdE+fEd/cxTJbD1pRrw+LJmcV3T5LDuwN1ABbWlH9xJDELVOpolbM68GYerqz+ixHk8JXyg==" saltValue="9OU6OLHE2ObunUOq611PLg==" spinCount="100000" sheet="1" objects="1" scenarios="1" formatCells="0"/>
  <mergeCells count="90">
    <mergeCell ref="AR5:AR7"/>
    <mergeCell ref="AG4:AR4"/>
    <mergeCell ref="AI5:AI7"/>
    <mergeCell ref="AJ5:AJ7"/>
    <mergeCell ref="AK5:AK7"/>
    <mergeCell ref="AL5:AL7"/>
    <mergeCell ref="AM5:AM7"/>
    <mergeCell ref="AT4:AY4"/>
    <mergeCell ref="T5:T7"/>
    <mergeCell ref="U5:U7"/>
    <mergeCell ref="AW5:AW6"/>
    <mergeCell ref="AT5:AT7"/>
    <mergeCell ref="W5:W7"/>
    <mergeCell ref="AU5:AU7"/>
    <mergeCell ref="V5:V7"/>
    <mergeCell ref="AB5:AB7"/>
    <mergeCell ref="AC5:AC7"/>
    <mergeCell ref="AD5:AD7"/>
    <mergeCell ref="AA5:AA7"/>
    <mergeCell ref="I4:T4"/>
    <mergeCell ref="U4:AF4"/>
    <mergeCell ref="AN5:AN7"/>
    <mergeCell ref="AO5:AO7"/>
    <mergeCell ref="Q5:Q7"/>
    <mergeCell ref="R5:R7"/>
    <mergeCell ref="S5:S7"/>
    <mergeCell ref="J5:J7"/>
    <mergeCell ref="F15:H15"/>
    <mergeCell ref="N5:N7"/>
    <mergeCell ref="O5:O7"/>
    <mergeCell ref="P5:P7"/>
    <mergeCell ref="F16:H16"/>
    <mergeCell ref="F17:H17"/>
    <mergeCell ref="F18:H18"/>
    <mergeCell ref="M5:M7"/>
    <mergeCell ref="F10:H10"/>
    <mergeCell ref="F9:H9"/>
    <mergeCell ref="F13:H13"/>
    <mergeCell ref="F11:H11"/>
    <mergeCell ref="F12:H12"/>
    <mergeCell ref="F14:H14"/>
    <mergeCell ref="I5:I7"/>
    <mergeCell ref="K5:K7"/>
    <mergeCell ref="L5:L7"/>
    <mergeCell ref="D4:E4"/>
    <mergeCell ref="D5:E5"/>
    <mergeCell ref="D6:D8"/>
    <mergeCell ref="E6:E8"/>
    <mergeCell ref="G4:H4"/>
    <mergeCell ref="F5:H5"/>
    <mergeCell ref="F6:H8"/>
    <mergeCell ref="F34:H34"/>
    <mergeCell ref="F35:H35"/>
    <mergeCell ref="F29:H29"/>
    <mergeCell ref="F30:H30"/>
    <mergeCell ref="F31:H31"/>
    <mergeCell ref="F32:H32"/>
    <mergeCell ref="F33:H33"/>
    <mergeCell ref="F24:H24"/>
    <mergeCell ref="F25:H25"/>
    <mergeCell ref="F26:H26"/>
    <mergeCell ref="F22:H22"/>
    <mergeCell ref="F23:H23"/>
    <mergeCell ref="F19:H19"/>
    <mergeCell ref="F43:H43"/>
    <mergeCell ref="X5:X7"/>
    <mergeCell ref="Y5:Y7"/>
    <mergeCell ref="Z5:Z7"/>
    <mergeCell ref="F42:H42"/>
    <mergeCell ref="F36:H36"/>
    <mergeCell ref="F37:H37"/>
    <mergeCell ref="F41:H41"/>
    <mergeCell ref="F20:H20"/>
    <mergeCell ref="F21:H21"/>
    <mergeCell ref="F38:H38"/>
    <mergeCell ref="F39:H39"/>
    <mergeCell ref="F40:H40"/>
    <mergeCell ref="F27:H27"/>
    <mergeCell ref="F28:H28"/>
    <mergeCell ref="AE5:AE7"/>
    <mergeCell ref="AF5:AF7"/>
    <mergeCell ref="AG5:AG7"/>
    <mergeCell ref="AH5:AH7"/>
    <mergeCell ref="AQ5:AQ7"/>
    <mergeCell ref="AP5:AP7"/>
    <mergeCell ref="F44:H44"/>
    <mergeCell ref="F45:H45"/>
    <mergeCell ref="F46:H46"/>
    <mergeCell ref="F47:H47"/>
    <mergeCell ref="F48:H48"/>
  </mergeCells>
  <pageMargins left="0.47244094488188981" right="0.19685039370078741" top="0.39370078740157483" bottom="0" header="0.11811023622047245" footer="0"/>
  <pageSetup paperSize="9" orientation="portrait" blackAndWhite="1" horizontalDpi="4294967293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1467"/>
  </sheetPr>
  <dimension ref="B1:AS51"/>
  <sheetViews>
    <sheetView showGridLines="0" showRowColHeaders="0"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/>
    </sheetView>
  </sheetViews>
  <sheetFormatPr defaultRowHeight="18.75"/>
  <cols>
    <col min="1" max="1" width="15.125" style="58" customWidth="1"/>
    <col min="2" max="3" width="3.625" style="58" customWidth="1"/>
    <col min="4" max="4" width="4.375" style="58" customWidth="1"/>
    <col min="5" max="5" width="9" style="58"/>
    <col min="6" max="6" width="12.25" style="58" customWidth="1"/>
    <col min="7" max="7" width="6.875" style="200" customWidth="1"/>
    <col min="8" max="41" width="9.375" style="58" customWidth="1"/>
    <col min="42" max="43" width="8.875" style="58" customWidth="1"/>
    <col min="44" max="45" width="3.75" style="58" customWidth="1"/>
    <col min="46" max="16384" width="9" style="58"/>
  </cols>
  <sheetData>
    <row r="1" spans="2:45" ht="17.25" customHeight="1">
      <c r="B1" s="169"/>
      <c r="C1" s="169"/>
      <c r="D1" s="169"/>
      <c r="E1" s="169"/>
      <c r="F1" s="169"/>
      <c r="G1" s="201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</row>
    <row r="2" spans="2:45" ht="24.95" customHeight="1">
      <c r="B2" s="169"/>
      <c r="C2" s="19"/>
      <c r="D2" s="19"/>
      <c r="E2" s="19"/>
      <c r="F2" s="19"/>
      <c r="G2" s="202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69"/>
    </row>
    <row r="3" spans="2:45" ht="18.95" customHeight="1">
      <c r="B3" s="169"/>
      <c r="C3" s="19"/>
      <c r="D3" s="19"/>
      <c r="E3" s="199"/>
      <c r="F3" s="199"/>
      <c r="G3" s="202"/>
      <c r="H3" s="659" t="str">
        <f>"แบบประเมินตัวชี้วัด    วิชา " &amp;ข้อมูลพื้นฐาน!X7</f>
        <v>แบบประเมินตัวชี้วัด    วิชา ภาษาอังกฤษ</v>
      </c>
      <c r="I3" s="659"/>
      <c r="J3" s="659"/>
      <c r="K3" s="659"/>
      <c r="L3" s="659"/>
      <c r="M3" s="659"/>
      <c r="N3" s="659" t="str">
        <f>IF(H3="","",H3)</f>
        <v>แบบประเมินตัวชี้วัด    วิชา ภาษาอังกฤษ</v>
      </c>
      <c r="O3" s="659"/>
      <c r="P3" s="659"/>
      <c r="Q3" s="659"/>
      <c r="R3" s="659"/>
      <c r="S3" s="659"/>
      <c r="T3" s="659" t="str">
        <f>IF(H3="","",H3)</f>
        <v>แบบประเมินตัวชี้วัด    วิชา ภาษาอังกฤษ</v>
      </c>
      <c r="U3" s="659"/>
      <c r="V3" s="659"/>
      <c r="W3" s="659"/>
      <c r="X3" s="659"/>
      <c r="Y3" s="659"/>
      <c r="Z3" s="659" t="str">
        <f>IF(H3="","",H3)</f>
        <v>แบบประเมินตัวชี้วัด    วิชา ภาษาอังกฤษ</v>
      </c>
      <c r="AA3" s="659"/>
      <c r="AB3" s="659"/>
      <c r="AC3" s="659"/>
      <c r="AD3" s="659"/>
      <c r="AE3" s="659"/>
      <c r="AF3" s="659" t="str">
        <f>IF(H3="","",H3)</f>
        <v>แบบประเมินตัวชี้วัด    วิชา ภาษาอังกฤษ</v>
      </c>
      <c r="AG3" s="659"/>
      <c r="AH3" s="659"/>
      <c r="AI3" s="659"/>
      <c r="AJ3" s="659"/>
      <c r="AK3" s="659"/>
      <c r="AL3" s="659" t="str">
        <f>IF(H3="","",H3)</f>
        <v>แบบประเมินตัวชี้วัด    วิชา ภาษาอังกฤษ</v>
      </c>
      <c r="AM3" s="659"/>
      <c r="AN3" s="659"/>
      <c r="AO3" s="659"/>
      <c r="AP3" s="659"/>
      <c r="AQ3" s="659"/>
      <c r="AR3" s="272"/>
      <c r="AS3" s="169"/>
    </row>
    <row r="4" spans="2:45" ht="18.95" customHeight="1">
      <c r="B4" s="169"/>
      <c r="C4" s="19"/>
      <c r="D4" s="19"/>
      <c r="E4" s="199"/>
      <c r="F4" s="199"/>
      <c r="G4" s="323"/>
      <c r="H4" s="659" t="str">
        <f>"ชั้น"&amp;ข้อมูลพื้นฐาน!T13&amp; "    "&amp; " ปีการศึกษา "   &amp;ข้อมูลพื้นฐาน!X6</f>
        <v>ชั้นมัธยมศึกษาปีที่  2     ปีการศึกษา 2566</v>
      </c>
      <c r="I4" s="659"/>
      <c r="J4" s="659"/>
      <c r="K4" s="659"/>
      <c r="L4" s="659"/>
      <c r="M4" s="659"/>
      <c r="N4" s="659" t="str">
        <f>IF(H4="","",H4)</f>
        <v>ชั้นมัธยมศึกษาปีที่  2     ปีการศึกษา 2566</v>
      </c>
      <c r="O4" s="659"/>
      <c r="P4" s="659"/>
      <c r="Q4" s="659"/>
      <c r="R4" s="659"/>
      <c r="S4" s="659"/>
      <c r="T4" s="659" t="str">
        <f>IF(H4="","",H4)</f>
        <v>ชั้นมัธยมศึกษาปีที่  2     ปีการศึกษา 2566</v>
      </c>
      <c r="U4" s="659"/>
      <c r="V4" s="659"/>
      <c r="W4" s="659"/>
      <c r="X4" s="659"/>
      <c r="Y4" s="659"/>
      <c r="Z4" s="659" t="str">
        <f>IF(H4="","",H4)</f>
        <v>ชั้นมัธยมศึกษาปีที่  2     ปีการศึกษา 2566</v>
      </c>
      <c r="AA4" s="659"/>
      <c r="AB4" s="659"/>
      <c r="AC4" s="659"/>
      <c r="AD4" s="659"/>
      <c r="AE4" s="659"/>
      <c r="AF4" s="659" t="str">
        <f>IF(H4="","",H4)</f>
        <v>ชั้นมัธยมศึกษาปีที่  2     ปีการศึกษา 2566</v>
      </c>
      <c r="AG4" s="659"/>
      <c r="AH4" s="659"/>
      <c r="AI4" s="659"/>
      <c r="AJ4" s="659"/>
      <c r="AK4" s="659"/>
      <c r="AL4" s="659" t="str">
        <f>IF(H4="","",H4)</f>
        <v>ชั้นมัธยมศึกษาปีที่  2     ปีการศึกษา 2566</v>
      </c>
      <c r="AM4" s="659"/>
      <c r="AN4" s="659"/>
      <c r="AO4" s="659"/>
      <c r="AP4" s="659"/>
      <c r="AQ4" s="659"/>
      <c r="AR4" s="272"/>
      <c r="AS4" s="169"/>
    </row>
    <row r="5" spans="2:45" ht="3" customHeight="1">
      <c r="B5" s="169"/>
      <c r="C5" s="19"/>
      <c r="D5" s="19"/>
      <c r="E5" s="19"/>
      <c r="F5" s="19"/>
      <c r="G5" s="202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69"/>
    </row>
    <row r="6" spans="2:45" ht="18" customHeight="1">
      <c r="B6" s="169"/>
      <c r="C6" s="19"/>
      <c r="D6" s="635" t="s">
        <v>30</v>
      </c>
      <c r="E6" s="642" t="s">
        <v>32</v>
      </c>
      <c r="F6" s="638"/>
      <c r="G6" s="324" t="s">
        <v>57</v>
      </c>
      <c r="H6" s="309">
        <f>IF(มาตรฐาน!$D9="","",มาตรฐาน!$D9)</f>
        <v>1</v>
      </c>
      <c r="I6" s="309">
        <f>IF(มาตรฐาน!$D10="","",มาตรฐาน!$D10)</f>
        <v>2</v>
      </c>
      <c r="J6" s="309" t="str">
        <f>IF(มาตรฐาน!$D11="","",มาตรฐาน!$D11)</f>
        <v/>
      </c>
      <c r="K6" s="309" t="str">
        <f>IF(มาตรฐาน!$D12="","",มาตรฐาน!$D12)</f>
        <v/>
      </c>
      <c r="L6" s="309" t="str">
        <f>IF(มาตรฐาน!$D13="","",มาตรฐาน!$D13)</f>
        <v/>
      </c>
      <c r="M6" s="309" t="str">
        <f>IF(มาตรฐาน!$D14="","",มาตรฐาน!$D14)</f>
        <v/>
      </c>
      <c r="N6" s="309" t="str">
        <f>IF(มาตรฐาน!$D15="","",มาตรฐาน!$D15)</f>
        <v/>
      </c>
      <c r="O6" s="309" t="str">
        <f>IF(มาตรฐาน!$D16="","",มาตรฐาน!$D16)</f>
        <v/>
      </c>
      <c r="P6" s="309" t="str">
        <f>IF(มาตรฐาน!$D17="","",มาตรฐาน!$D17)</f>
        <v/>
      </c>
      <c r="Q6" s="309" t="str">
        <f>IF(มาตรฐาน!$D18="","",มาตรฐาน!$D18)</f>
        <v/>
      </c>
      <c r="R6" s="309" t="str">
        <f>IF(มาตรฐาน!$D19="","",มาตรฐาน!$D19)</f>
        <v/>
      </c>
      <c r="S6" s="309" t="str">
        <f>IF(มาตรฐาน!$D20="","",มาตรฐาน!$D20)</f>
        <v/>
      </c>
      <c r="T6" s="309" t="str">
        <f>IF(มาตรฐาน!$D21="","",มาตรฐาน!$D21)</f>
        <v/>
      </c>
      <c r="U6" s="309" t="str">
        <f>IF(มาตรฐาน!$D22="","",มาตรฐาน!$D22)</f>
        <v/>
      </c>
      <c r="V6" s="309" t="str">
        <f>IF(มาตรฐาน!$D23="","",มาตรฐาน!$D23)</f>
        <v/>
      </c>
      <c r="W6" s="309" t="str">
        <f>IF(มาตรฐาน!$D24="","",มาตรฐาน!$D24)</f>
        <v/>
      </c>
      <c r="X6" s="309" t="str">
        <f>IF(มาตรฐาน!$D25="","",มาตรฐาน!$D25)</f>
        <v/>
      </c>
      <c r="Y6" s="309" t="str">
        <f>IF(มาตรฐาน!$D26="","",มาตรฐาน!$D26)</f>
        <v/>
      </c>
      <c r="Z6" s="309" t="str">
        <f>IF(มาตรฐาน!$D27="","",มาตรฐาน!$D27)</f>
        <v/>
      </c>
      <c r="AA6" s="309" t="str">
        <f>IF(มาตรฐาน!$D28="","",มาตรฐาน!$D28)</f>
        <v/>
      </c>
      <c r="AB6" s="309" t="str">
        <f>IF(มาตรฐาน!$D29="","",มาตรฐาน!$D29)</f>
        <v/>
      </c>
      <c r="AC6" s="309" t="str">
        <f>IF(มาตรฐาน!$D30="","",มาตรฐาน!$D30)</f>
        <v/>
      </c>
      <c r="AD6" s="309" t="str">
        <f>IF(มาตรฐาน!$D31="","",มาตรฐาน!$D31)</f>
        <v/>
      </c>
      <c r="AE6" s="309" t="str">
        <f>IF(มาตรฐาน!$D32="","",มาตรฐาน!$D32)</f>
        <v/>
      </c>
      <c r="AF6" s="309" t="str">
        <f>IF(มาตรฐาน!$D33="","",มาตรฐาน!$D33)</f>
        <v/>
      </c>
      <c r="AG6" s="309" t="str">
        <f>IF(มาตรฐาน!$D34="","",มาตรฐาน!$D34)</f>
        <v/>
      </c>
      <c r="AH6" s="309" t="str">
        <f>IF(มาตรฐาน!$D35="","",มาตรฐาน!$D35)</f>
        <v/>
      </c>
      <c r="AI6" s="309" t="str">
        <f>IF(มาตรฐาน!$D36="","",มาตรฐาน!$D36)</f>
        <v/>
      </c>
      <c r="AJ6" s="309" t="str">
        <f>IF(มาตรฐาน!$D37="","",มาตรฐาน!$D37)</f>
        <v/>
      </c>
      <c r="AK6" s="309" t="str">
        <f>IF(มาตรฐาน!$D38="","",มาตรฐาน!$D38)</f>
        <v/>
      </c>
      <c r="AL6" s="309" t="str">
        <f>IF(มาตรฐาน!$D39="","",มาตรฐาน!$D39)</f>
        <v/>
      </c>
      <c r="AM6" s="309" t="str">
        <f>IF(มาตรฐาน!$D40="","",มาตรฐาน!$D40)</f>
        <v/>
      </c>
      <c r="AN6" s="309" t="str">
        <f>IF(มาตรฐาน!$D41="","",มาตรฐาน!$D41)</f>
        <v/>
      </c>
      <c r="AO6" s="309" t="str">
        <f>IF(มาตรฐาน!$D42="","",มาตรฐาน!$D42)</f>
        <v/>
      </c>
      <c r="AP6" s="303" t="s">
        <v>16</v>
      </c>
      <c r="AQ6" s="662" t="s">
        <v>131</v>
      </c>
      <c r="AR6" s="46"/>
      <c r="AS6" s="169"/>
    </row>
    <row r="7" spans="2:45" ht="18" customHeight="1">
      <c r="B7" s="169"/>
      <c r="C7" s="19"/>
      <c r="D7" s="636"/>
      <c r="E7" s="643"/>
      <c r="F7" s="644"/>
      <c r="G7" s="324" t="s">
        <v>115</v>
      </c>
      <c r="H7" s="463" t="str">
        <f>IF(มาตรฐาน!$E$9="","",มาตรฐาน!$E$9)</f>
        <v>ต.1.1 ป.1/1</v>
      </c>
      <c r="I7" s="463" t="str">
        <f>IF(มาตรฐาน!$E$10="","",มาตรฐาน!$E$10)</f>
        <v>ต.1.1 ป.1/2</v>
      </c>
      <c r="J7" s="463" t="str">
        <f>IF(มาตรฐาน!$E$11="","",มาตรฐาน!$E$11)</f>
        <v/>
      </c>
      <c r="K7" s="463" t="str">
        <f>IF(มาตรฐาน!$E$12="","",มาตรฐาน!$E$12)</f>
        <v/>
      </c>
      <c r="L7" s="463" t="str">
        <f>IF(มาตรฐาน!$E$13="","",มาตรฐาน!$E$13)</f>
        <v/>
      </c>
      <c r="M7" s="463" t="str">
        <f>IF(มาตรฐาน!$E$14="","",มาตรฐาน!$E$14)</f>
        <v/>
      </c>
      <c r="N7" s="463" t="str">
        <f>IF(มาตรฐาน!$E$15="","",มาตรฐาน!$E$15)</f>
        <v/>
      </c>
      <c r="O7" s="463" t="str">
        <f>IF(มาตรฐาน!$E$16="","",มาตรฐาน!$E$16)</f>
        <v/>
      </c>
      <c r="P7" s="463" t="str">
        <f>IF(มาตรฐาน!$E$17="","",มาตรฐาน!$E$17)</f>
        <v/>
      </c>
      <c r="Q7" s="463" t="str">
        <f>IF(มาตรฐาน!$E$18="","",มาตรฐาน!$E$18)</f>
        <v/>
      </c>
      <c r="R7" s="463" t="str">
        <f>IF(มาตรฐาน!$E$19="","",มาตรฐาน!$E$19)</f>
        <v/>
      </c>
      <c r="S7" s="463" t="str">
        <f>IF(มาตรฐาน!$E$20="","",มาตรฐาน!$E$20)</f>
        <v/>
      </c>
      <c r="T7" s="463" t="str">
        <f>IF(มาตรฐาน!$E$21="","",มาตรฐาน!$E$21)</f>
        <v/>
      </c>
      <c r="U7" s="463" t="str">
        <f>IF(มาตรฐาน!$E$22="","",มาตรฐาน!$E$22)</f>
        <v/>
      </c>
      <c r="V7" s="463" t="str">
        <f>IF(มาตรฐาน!$E$23="","",มาตรฐาน!$E$23)</f>
        <v/>
      </c>
      <c r="W7" s="463" t="str">
        <f>IF(มาตรฐาน!$E$24="","",มาตรฐาน!$E$24)</f>
        <v/>
      </c>
      <c r="X7" s="463" t="str">
        <f>IF(มาตรฐาน!$E$25="","",มาตรฐาน!$E$25)</f>
        <v/>
      </c>
      <c r="Y7" s="463" t="str">
        <f>IF(มาตรฐาน!$E$26="","",มาตรฐาน!$E$26)</f>
        <v/>
      </c>
      <c r="Z7" s="463" t="str">
        <f>IF(มาตรฐาน!$E$27="","",มาตรฐาน!$E$27)</f>
        <v/>
      </c>
      <c r="AA7" s="463" t="str">
        <f>IF(มาตรฐาน!$E$28="","",มาตรฐาน!$E$28)</f>
        <v/>
      </c>
      <c r="AB7" s="463" t="str">
        <f>IF(มาตรฐาน!$E$29="","",มาตรฐาน!$E$29)</f>
        <v/>
      </c>
      <c r="AC7" s="463" t="str">
        <f>IF(มาตรฐาน!$E$30="","",มาตรฐาน!$E$30)</f>
        <v/>
      </c>
      <c r="AD7" s="463" t="str">
        <f>IF(มาตรฐาน!$E$31="","",มาตรฐาน!$E$31)</f>
        <v/>
      </c>
      <c r="AE7" s="463" t="str">
        <f>IF(มาตรฐาน!$E$32="","",มาตรฐาน!$E$32)</f>
        <v/>
      </c>
      <c r="AF7" s="463" t="str">
        <f>IF(มาตรฐาน!$E$33="","",มาตรฐาน!$E$33)</f>
        <v/>
      </c>
      <c r="AG7" s="463" t="str">
        <f>IF(มาตรฐาน!$E$34="","",มาตรฐาน!$E$34)</f>
        <v/>
      </c>
      <c r="AH7" s="463" t="str">
        <f>IF(มาตรฐาน!$E$35="","",มาตรฐาน!$E$35)</f>
        <v/>
      </c>
      <c r="AI7" s="463" t="str">
        <f>IF(มาตรฐาน!$E$36="","",มาตรฐาน!$E$36)</f>
        <v/>
      </c>
      <c r="AJ7" s="463" t="str">
        <f>IF(มาตรฐาน!$E$37="","",มาตรฐาน!$E$37)</f>
        <v/>
      </c>
      <c r="AK7" s="463" t="str">
        <f>IF(มาตรฐาน!$E$38="","",มาตรฐาน!$E$38)</f>
        <v/>
      </c>
      <c r="AL7" s="463" t="str">
        <f>IF(มาตรฐาน!$E$39="","",มาตรฐาน!$E$39)</f>
        <v/>
      </c>
      <c r="AM7" s="463" t="str">
        <f>IF(มาตรฐาน!$E$40="","",มาตรฐาน!$E$40)</f>
        <v/>
      </c>
      <c r="AN7" s="463" t="str">
        <f>IF(มาตรฐาน!$E$41="","",มาตรฐาน!$E$41)</f>
        <v/>
      </c>
      <c r="AO7" s="463" t="str">
        <f>IF(มาตรฐาน!$E$42="","",มาตรฐาน!$E$42)</f>
        <v/>
      </c>
      <c r="AP7" s="305" t="s">
        <v>48</v>
      </c>
      <c r="AQ7" s="663"/>
      <c r="AR7" s="46"/>
      <c r="AS7" s="169"/>
    </row>
    <row r="8" spans="2:45" ht="18" customHeight="1">
      <c r="B8" s="169"/>
      <c r="C8" s="19"/>
      <c r="D8" s="636"/>
      <c r="E8" s="643"/>
      <c r="F8" s="644"/>
      <c r="G8" s="324" t="s">
        <v>122</v>
      </c>
      <c r="H8" s="325" t="str">
        <f>IF(มาตรฐาน!$G9="","",มาตรฐาน!$G9)</f>
        <v>มบ.บ</v>
      </c>
      <c r="I8" s="325">
        <f>IF(มาตรฐาน!$G10="","",มาตรฐาน!$G10)</f>
        <v>2</v>
      </c>
      <c r="J8" s="325" t="str">
        <f>IF(มาตรฐาน!$G11="","",มาตรฐาน!$G11)</f>
        <v/>
      </c>
      <c r="K8" s="325" t="str">
        <f>IF(มาตรฐาน!$G12="","",มาตรฐาน!$G12)</f>
        <v/>
      </c>
      <c r="L8" s="325" t="str">
        <f>IF(มาตรฐาน!$G13="","",มาตรฐาน!$G13)</f>
        <v/>
      </c>
      <c r="M8" s="325" t="str">
        <f>IF(มาตรฐาน!$G14="","",มาตรฐาน!$G14)</f>
        <v/>
      </c>
      <c r="N8" s="325" t="str">
        <f>IF(มาตรฐาน!$G15="","",มาตรฐาน!$G15)</f>
        <v/>
      </c>
      <c r="O8" s="325" t="str">
        <f>IF(มาตรฐาน!$G16="","",มาตรฐาน!$G16)</f>
        <v/>
      </c>
      <c r="P8" s="325" t="str">
        <f>IF(มาตรฐาน!$G17="","",มาตรฐาน!$G17)</f>
        <v/>
      </c>
      <c r="Q8" s="325" t="str">
        <f>IF(มาตรฐาน!$G18="","",มาตรฐาน!$G18)</f>
        <v/>
      </c>
      <c r="R8" s="325" t="str">
        <f>IF(มาตรฐาน!$G19="","",มาตรฐาน!$G19)</f>
        <v/>
      </c>
      <c r="S8" s="325" t="str">
        <f>IF(มาตรฐาน!$G20="","",มาตรฐาน!$G20)</f>
        <v/>
      </c>
      <c r="T8" s="325" t="str">
        <f>IF(มาตรฐาน!$G21="","",มาตรฐาน!$G21)</f>
        <v/>
      </c>
      <c r="U8" s="325" t="str">
        <f>IF(มาตรฐาน!$G22="","",มาตรฐาน!$G22)</f>
        <v/>
      </c>
      <c r="V8" s="325" t="str">
        <f>IF(มาตรฐาน!$G23="","",มาตรฐาน!$G23)</f>
        <v/>
      </c>
      <c r="W8" s="325" t="str">
        <f>IF(มาตรฐาน!$G24="","",มาตรฐาน!$G24)</f>
        <v/>
      </c>
      <c r="X8" s="325" t="str">
        <f>IF(มาตรฐาน!$G25="","",มาตรฐาน!$G25)</f>
        <v/>
      </c>
      <c r="Y8" s="325" t="str">
        <f>IF(มาตรฐาน!$G26="","",มาตรฐาน!$G26)</f>
        <v/>
      </c>
      <c r="Z8" s="325" t="str">
        <f>IF(มาตรฐาน!$G27="","",มาตรฐาน!$G27)</f>
        <v/>
      </c>
      <c r="AA8" s="325" t="str">
        <f>IF(มาตรฐาน!$G28="","",มาตรฐาน!$G28)</f>
        <v/>
      </c>
      <c r="AB8" s="325" t="str">
        <f>IF(มาตรฐาน!$G29="","",มาตรฐาน!$G29)</f>
        <v/>
      </c>
      <c r="AC8" s="325" t="str">
        <f>IF(มาตรฐาน!$G30="","",มาตรฐาน!$G30)</f>
        <v/>
      </c>
      <c r="AD8" s="325" t="str">
        <f>IF(มาตรฐาน!$G31="","",มาตรฐาน!$G31)</f>
        <v/>
      </c>
      <c r="AE8" s="325" t="str">
        <f>IF(มาตรฐาน!$G32="","",มาตรฐาน!$G32)</f>
        <v/>
      </c>
      <c r="AF8" s="325" t="str">
        <f>IF(มาตรฐาน!$G33="","",มาตรฐาน!$G33)</f>
        <v/>
      </c>
      <c r="AG8" s="325" t="str">
        <f>IF(มาตรฐาน!$G34="","",มาตรฐาน!$G34)</f>
        <v/>
      </c>
      <c r="AH8" s="325" t="str">
        <f>IF(มาตรฐาน!$G35="","",มาตรฐาน!$G35)</f>
        <v/>
      </c>
      <c r="AI8" s="325" t="str">
        <f>IF(มาตรฐาน!$G36="","",มาตรฐาน!$G36)</f>
        <v/>
      </c>
      <c r="AJ8" s="325" t="str">
        <f>IF(มาตรฐาน!$G37="","",มาตรฐาน!$G37)</f>
        <v/>
      </c>
      <c r="AK8" s="325" t="str">
        <f>IF(มาตรฐาน!$G38="","",มาตรฐาน!$G38)</f>
        <v/>
      </c>
      <c r="AL8" s="325" t="str">
        <f>IF(มาตรฐาน!$G39="","",มาตรฐาน!$G39)</f>
        <v/>
      </c>
      <c r="AM8" s="325" t="str">
        <f>IF(มาตรฐาน!$G40="","",มาตรฐาน!$G40)</f>
        <v/>
      </c>
      <c r="AN8" s="325" t="str">
        <f>IF(มาตรฐาน!$G41="","",มาตรฐาน!$G41)</f>
        <v/>
      </c>
      <c r="AO8" s="325" t="str">
        <f>IF(มาตรฐาน!$G42="","",มาตรฐาน!$G42)</f>
        <v/>
      </c>
      <c r="AP8" s="276">
        <f>IF(E10="","",COUNTIFS(H6:AO6,"&gt;=1"))</f>
        <v>2</v>
      </c>
      <c r="AQ8" s="663"/>
      <c r="AR8" s="46"/>
      <c r="AS8" s="169"/>
    </row>
    <row r="9" spans="2:45" ht="172.5" customHeight="1">
      <c r="B9" s="169"/>
      <c r="C9" s="19"/>
      <c r="D9" s="637"/>
      <c r="E9" s="646"/>
      <c r="F9" s="647"/>
      <c r="G9" s="324" t="s">
        <v>48</v>
      </c>
      <c r="H9" s="331" t="str">
        <f>IF(มาตรฐาน!$I9="","",มาตรฐาน!$I9)</f>
        <v>ปฏิบัติตามคำสั่งง่าย ๆ ที่ฟัง</v>
      </c>
      <c r="I9" s="331" t="str">
        <f>IF(มาตรฐาน!$I10="","",มาตรฐาน!$I10)</f>
        <v>ระบุตัวอักษรและเสียง อ่านออกเสียงและสะกดคำง่าย ๆ ถูกต้องตามหลักการอ่าน</v>
      </c>
      <c r="J9" s="331" t="str">
        <f>IF(มาตรฐาน!$I11="","",มาตรฐาน!$I11)</f>
        <v/>
      </c>
      <c r="K9" s="331" t="str">
        <f>IF(มาตรฐาน!$I12="","",มาตรฐาน!$I12)</f>
        <v/>
      </c>
      <c r="L9" s="331" t="str">
        <f>IF(มาตรฐาน!$I13="","",มาตรฐาน!$I13)</f>
        <v/>
      </c>
      <c r="M9" s="331" t="str">
        <f>IF(มาตรฐาน!$I14="","",มาตรฐาน!$I14)</f>
        <v/>
      </c>
      <c r="N9" s="331" t="str">
        <f>IF(มาตรฐาน!$I15="","",มาตรฐาน!$I15)</f>
        <v/>
      </c>
      <c r="O9" s="331" t="str">
        <f>IF(มาตรฐาน!$I16="","",มาตรฐาน!$I16)</f>
        <v/>
      </c>
      <c r="P9" s="331" t="str">
        <f>IF(มาตรฐาน!$I17="","",มาตรฐาน!$I17)</f>
        <v/>
      </c>
      <c r="Q9" s="331" t="str">
        <f>IF(มาตรฐาน!$I18="","",มาตรฐาน!$I18)</f>
        <v/>
      </c>
      <c r="R9" s="331" t="str">
        <f>IF(มาตรฐาน!$I19="","",มาตรฐาน!$I19)</f>
        <v/>
      </c>
      <c r="S9" s="331" t="str">
        <f>IF(มาตรฐาน!$I20="","",มาตรฐาน!$I20)</f>
        <v/>
      </c>
      <c r="T9" s="331" t="str">
        <f>IF(มาตรฐาน!$I21="","",มาตรฐาน!$I21)</f>
        <v/>
      </c>
      <c r="U9" s="331" t="str">
        <f>IF(มาตรฐาน!$I22="","",มาตรฐาน!$I22)</f>
        <v/>
      </c>
      <c r="V9" s="331" t="str">
        <f>IF(มาตรฐาน!$I23="","",มาตรฐาน!$I23)</f>
        <v/>
      </c>
      <c r="W9" s="331" t="str">
        <f>IF(มาตรฐาน!$I24="","",มาตรฐาน!$I24)</f>
        <v/>
      </c>
      <c r="X9" s="331" t="str">
        <f>IF(มาตรฐาน!$I25="","",มาตรฐาน!$I25)</f>
        <v/>
      </c>
      <c r="Y9" s="331" t="str">
        <f>IF(มาตรฐาน!$I26="","",มาตรฐาน!$I26)</f>
        <v/>
      </c>
      <c r="Z9" s="331" t="str">
        <f>IF(มาตรฐาน!$I27="","",มาตรฐาน!$I27)</f>
        <v/>
      </c>
      <c r="AA9" s="331" t="str">
        <f>IF(มาตรฐาน!$I28="","",มาตรฐาน!$I28)</f>
        <v/>
      </c>
      <c r="AB9" s="331" t="str">
        <f>IF(มาตรฐาน!$I29="","",มาตรฐาน!$I29)</f>
        <v/>
      </c>
      <c r="AC9" s="331" t="str">
        <f>IF(มาตรฐาน!$I30="","",มาตรฐาน!$I30)</f>
        <v/>
      </c>
      <c r="AD9" s="331" t="str">
        <f>IF(มาตรฐาน!$I31="","",มาตรฐาน!$I31)</f>
        <v/>
      </c>
      <c r="AE9" s="331" t="str">
        <f>IF(มาตรฐาน!$I32="","",มาตรฐาน!$I32)</f>
        <v/>
      </c>
      <c r="AF9" s="331" t="str">
        <f>IF(มาตรฐาน!$I33="","",มาตรฐาน!$I33)</f>
        <v/>
      </c>
      <c r="AG9" s="331" t="str">
        <f>IF(มาตรฐาน!$I34="","",มาตรฐาน!$I34)</f>
        <v/>
      </c>
      <c r="AH9" s="331" t="str">
        <f>IF(มาตรฐาน!$I35="","",มาตรฐาน!$I35)</f>
        <v/>
      </c>
      <c r="AI9" s="331" t="str">
        <f>IF(มาตรฐาน!$I36="","",มาตรฐาน!$I36)</f>
        <v/>
      </c>
      <c r="AJ9" s="331" t="str">
        <f>IF(มาตรฐาน!$I37="","",มาตรฐาน!$I37)</f>
        <v/>
      </c>
      <c r="AK9" s="331" t="str">
        <f>IF(มาตรฐาน!$I38="","",มาตรฐาน!$I38)</f>
        <v/>
      </c>
      <c r="AL9" s="331" t="str">
        <f>IF(มาตรฐาน!$I39="","",มาตรฐาน!$I39)</f>
        <v/>
      </c>
      <c r="AM9" s="331" t="str">
        <f>IF(มาตรฐาน!$I40="","",มาตรฐาน!$I40)</f>
        <v/>
      </c>
      <c r="AN9" s="331" t="str">
        <f>IF(มาตรฐาน!$I41="","",มาตรฐาน!$I41)</f>
        <v/>
      </c>
      <c r="AO9" s="331" t="str">
        <f>IF(มาตรฐาน!$I42="","",มาตรฐาน!$I42)</f>
        <v/>
      </c>
      <c r="AP9" s="326" t="s">
        <v>130</v>
      </c>
      <c r="AQ9" s="664"/>
      <c r="AR9" s="46"/>
      <c r="AS9" s="169"/>
    </row>
    <row r="10" spans="2:45" s="200" customFormat="1" ht="17.100000000000001" customHeight="1">
      <c r="B10" s="201"/>
      <c r="C10" s="202"/>
      <c r="D10" s="298" t="str">
        <f>IF(ข้อมูลนร.2!D7="","",ข้อมูลนร.2!D7)</f>
        <v>1</v>
      </c>
      <c r="E10" s="665" t="str">
        <f>IF(ข้อมูลนร.2!G7="","",ข้อมูลนร.2!G7)</f>
        <v>เด็กชายครูคอม  บ้านสื่อ</v>
      </c>
      <c r="F10" s="665"/>
      <c r="G10" s="327"/>
      <c r="H10" s="286">
        <v>3</v>
      </c>
      <c r="I10" s="286">
        <v>3</v>
      </c>
      <c r="J10" s="286">
        <v>3</v>
      </c>
      <c r="K10" s="286">
        <v>3</v>
      </c>
      <c r="L10" s="286">
        <v>3</v>
      </c>
      <c r="M10" s="286">
        <v>3</v>
      </c>
      <c r="N10" s="286">
        <v>3</v>
      </c>
      <c r="O10" s="286">
        <v>3</v>
      </c>
      <c r="P10" s="286">
        <v>3</v>
      </c>
      <c r="Q10" s="286">
        <v>3</v>
      </c>
      <c r="R10" s="286">
        <v>3</v>
      </c>
      <c r="S10" s="286">
        <v>3</v>
      </c>
      <c r="T10" s="286">
        <v>3</v>
      </c>
      <c r="U10" s="286">
        <v>3</v>
      </c>
      <c r="V10" s="286">
        <v>3</v>
      </c>
      <c r="W10" s="286">
        <v>3</v>
      </c>
      <c r="X10" s="286">
        <v>3</v>
      </c>
      <c r="Y10" s="286">
        <v>3</v>
      </c>
      <c r="Z10" s="286">
        <v>3</v>
      </c>
      <c r="AA10" s="286">
        <v>3</v>
      </c>
      <c r="AB10" s="286">
        <v>3</v>
      </c>
      <c r="AC10" s="286">
        <v>3</v>
      </c>
      <c r="AD10" s="286">
        <v>3</v>
      </c>
      <c r="AE10" s="286">
        <v>3</v>
      </c>
      <c r="AF10" s="286">
        <v>3</v>
      </c>
      <c r="AG10" s="286">
        <v>3</v>
      </c>
      <c r="AH10" s="286">
        <v>3</v>
      </c>
      <c r="AI10" s="286">
        <v>3</v>
      </c>
      <c r="AJ10" s="286">
        <v>3</v>
      </c>
      <c r="AK10" s="286">
        <v>3</v>
      </c>
      <c r="AL10" s="286">
        <v>3</v>
      </c>
      <c r="AM10" s="286">
        <v>3</v>
      </c>
      <c r="AN10" s="286">
        <v>3</v>
      </c>
      <c r="AO10" s="286">
        <v>3</v>
      </c>
      <c r="AP10" s="328">
        <f>IF(H10="","",COUNTIFS(H10:AO10,"&gt;=1"))</f>
        <v>34</v>
      </c>
      <c r="AQ10" s="298" t="str">
        <f t="shared" ref="AQ10:AQ49" si="0">IF(AP10="","",IF(AP10=$AP$8,"ผ่าน","ไม่ผ่าน"))</f>
        <v>ไม่ผ่าน</v>
      </c>
      <c r="AR10" s="203"/>
      <c r="AS10" s="201"/>
    </row>
    <row r="11" spans="2:45" s="200" customFormat="1" ht="17.100000000000001" customHeight="1">
      <c r="B11" s="201"/>
      <c r="C11" s="202"/>
      <c r="D11" s="299" t="str">
        <f>IF(ข้อมูลนร.2!D8="","",ข้อมูลนร.2!D8)</f>
        <v>2</v>
      </c>
      <c r="E11" s="660" t="str">
        <f>IF(ข้อมูลนร.2!G8="","",ข้อมูลนร.2!G8)</f>
        <v>เด็กหญิงบ้านสื่อ  ครูคอม</v>
      </c>
      <c r="F11" s="660"/>
      <c r="G11" s="329"/>
      <c r="H11" s="288">
        <v>3</v>
      </c>
      <c r="I11" s="288">
        <v>3</v>
      </c>
      <c r="J11" s="288">
        <v>3</v>
      </c>
      <c r="K11" s="288">
        <v>3</v>
      </c>
      <c r="L11" s="288">
        <v>3</v>
      </c>
      <c r="M11" s="288">
        <v>3</v>
      </c>
      <c r="N11" s="288">
        <v>3</v>
      </c>
      <c r="O11" s="288">
        <v>3</v>
      </c>
      <c r="P11" s="288">
        <v>3</v>
      </c>
      <c r="Q11" s="288"/>
      <c r="R11" s="288"/>
      <c r="S11" s="288"/>
      <c r="T11" s="288"/>
      <c r="U11" s="288"/>
      <c r="V11" s="288"/>
      <c r="W11" s="288"/>
      <c r="X11" s="288"/>
      <c r="Y11" s="288"/>
      <c r="Z11" s="28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330">
        <f t="shared" ref="AP11:AP49" si="1">IF(H11="","",COUNTIFS(H11:AO11,"&gt;=1"))</f>
        <v>9</v>
      </c>
      <c r="AQ11" s="299" t="str">
        <f t="shared" si="0"/>
        <v>ไม่ผ่าน</v>
      </c>
      <c r="AR11" s="203"/>
      <c r="AS11" s="201"/>
    </row>
    <row r="12" spans="2:45" s="200" customFormat="1" ht="17.100000000000001" customHeight="1">
      <c r="B12" s="201"/>
      <c r="C12" s="202"/>
      <c r="D12" s="299" t="str">
        <f>IF(ข้อมูลนร.2!D9="","",ข้อมูลนร.2!D9)</f>
        <v>3</v>
      </c>
      <c r="E12" s="660" t="str">
        <f>IF(ข้อมูลนร.2!G9="","",ข้อมูลนร.2!G9)</f>
        <v>เด็กหญิงปุยฝ้าย  บ้านสื่อ</v>
      </c>
      <c r="F12" s="660"/>
      <c r="G12" s="329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330" t="str">
        <f t="shared" si="1"/>
        <v/>
      </c>
      <c r="AQ12" s="299" t="str">
        <f t="shared" si="0"/>
        <v/>
      </c>
      <c r="AR12" s="203"/>
      <c r="AS12" s="201"/>
    </row>
    <row r="13" spans="2:45" s="200" customFormat="1" ht="17.100000000000001" customHeight="1">
      <c r="B13" s="201"/>
      <c r="C13" s="202"/>
      <c r="D13" s="299" t="str">
        <f>IF(ข้อมูลนร.2!D10="","",ข้อมูลนร.2!D10)</f>
        <v/>
      </c>
      <c r="E13" s="660" t="str">
        <f>IF(ข้อมูลนร.2!G10="","",ข้อมูลนร.2!G10)</f>
        <v/>
      </c>
      <c r="F13" s="660"/>
      <c r="G13" s="329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330" t="str">
        <f t="shared" si="1"/>
        <v/>
      </c>
      <c r="AQ13" s="299" t="str">
        <f t="shared" si="0"/>
        <v/>
      </c>
      <c r="AR13" s="203"/>
      <c r="AS13" s="201"/>
    </row>
    <row r="14" spans="2:45" s="200" customFormat="1" ht="17.100000000000001" customHeight="1">
      <c r="B14" s="201"/>
      <c r="C14" s="202"/>
      <c r="D14" s="299" t="str">
        <f>IF(ข้อมูลนร.2!D11="","",ข้อมูลนร.2!D11)</f>
        <v/>
      </c>
      <c r="E14" s="660" t="str">
        <f>IF(ข้อมูลนร.2!G11="","",ข้อมูลนร.2!G11)</f>
        <v/>
      </c>
      <c r="F14" s="660"/>
      <c r="G14" s="329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330" t="str">
        <f t="shared" si="1"/>
        <v/>
      </c>
      <c r="AQ14" s="299" t="str">
        <f t="shared" si="0"/>
        <v/>
      </c>
      <c r="AR14" s="203"/>
      <c r="AS14" s="201"/>
    </row>
    <row r="15" spans="2:45" s="200" customFormat="1" ht="17.100000000000001" customHeight="1">
      <c r="B15" s="201"/>
      <c r="C15" s="202"/>
      <c r="D15" s="299" t="str">
        <f>IF(ข้อมูลนร.2!D12="","",ข้อมูลนร.2!D12)</f>
        <v/>
      </c>
      <c r="E15" s="660" t="str">
        <f>IF(ข้อมูลนร.2!G12="","",ข้อมูลนร.2!G12)</f>
        <v/>
      </c>
      <c r="F15" s="660"/>
      <c r="G15" s="329"/>
      <c r="H15" s="288"/>
      <c r="I15" s="288"/>
      <c r="J15" s="288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  <c r="W15" s="288"/>
      <c r="X15" s="288"/>
      <c r="Y15" s="288"/>
      <c r="Z15" s="288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  <c r="AO15" s="288"/>
      <c r="AP15" s="330" t="str">
        <f t="shared" si="1"/>
        <v/>
      </c>
      <c r="AQ15" s="299" t="str">
        <f t="shared" si="0"/>
        <v/>
      </c>
      <c r="AR15" s="203"/>
      <c r="AS15" s="201"/>
    </row>
    <row r="16" spans="2:45" s="200" customFormat="1" ht="17.100000000000001" customHeight="1">
      <c r="B16" s="201"/>
      <c r="C16" s="202"/>
      <c r="D16" s="299" t="str">
        <f>IF(ข้อมูลนร.2!D13="","",ข้อมูลนร.2!D13)</f>
        <v/>
      </c>
      <c r="E16" s="660" t="str">
        <f>IF(ข้อมูลนร.2!G13="","",ข้อมูลนร.2!G13)</f>
        <v/>
      </c>
      <c r="F16" s="660"/>
      <c r="G16" s="329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  <c r="AO16" s="288"/>
      <c r="AP16" s="330" t="str">
        <f t="shared" si="1"/>
        <v/>
      </c>
      <c r="AQ16" s="299" t="str">
        <f t="shared" si="0"/>
        <v/>
      </c>
      <c r="AR16" s="203"/>
      <c r="AS16" s="201"/>
    </row>
    <row r="17" spans="2:45" s="200" customFormat="1" ht="17.100000000000001" customHeight="1">
      <c r="B17" s="201"/>
      <c r="C17" s="202"/>
      <c r="D17" s="299" t="str">
        <f>IF(ข้อมูลนร.2!D14="","",ข้อมูลนร.2!D14)</f>
        <v/>
      </c>
      <c r="E17" s="660" t="str">
        <f>IF(ข้อมูลนร.2!G14="","",ข้อมูลนร.2!G14)</f>
        <v/>
      </c>
      <c r="F17" s="660"/>
      <c r="G17" s="329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330" t="str">
        <f t="shared" si="1"/>
        <v/>
      </c>
      <c r="AQ17" s="299" t="str">
        <f t="shared" si="0"/>
        <v/>
      </c>
      <c r="AR17" s="203"/>
      <c r="AS17" s="201"/>
    </row>
    <row r="18" spans="2:45" s="200" customFormat="1" ht="17.100000000000001" customHeight="1">
      <c r="B18" s="201"/>
      <c r="C18" s="202"/>
      <c r="D18" s="299" t="str">
        <f>IF(ข้อมูลนร.2!D15="","",ข้อมูลนร.2!D15)</f>
        <v/>
      </c>
      <c r="E18" s="660" t="str">
        <f>IF(ข้อมูลนร.2!G15="","",ข้อมูลนร.2!G15)</f>
        <v/>
      </c>
      <c r="F18" s="660"/>
      <c r="G18" s="329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330" t="str">
        <f t="shared" si="1"/>
        <v/>
      </c>
      <c r="AQ18" s="299" t="str">
        <f t="shared" si="0"/>
        <v/>
      </c>
      <c r="AR18" s="203"/>
      <c r="AS18" s="201"/>
    </row>
    <row r="19" spans="2:45" s="200" customFormat="1" ht="17.100000000000001" customHeight="1">
      <c r="B19" s="201"/>
      <c r="C19" s="202"/>
      <c r="D19" s="299" t="str">
        <f>IF(ข้อมูลนร.2!D16="","",ข้อมูลนร.2!D16)</f>
        <v/>
      </c>
      <c r="E19" s="660" t="str">
        <f>IF(ข้อมูลนร.2!G16="","",ข้อมูลนร.2!G16)</f>
        <v/>
      </c>
      <c r="F19" s="660"/>
      <c r="G19" s="329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330" t="str">
        <f t="shared" si="1"/>
        <v/>
      </c>
      <c r="AQ19" s="299" t="str">
        <f t="shared" si="0"/>
        <v/>
      </c>
      <c r="AR19" s="203"/>
      <c r="AS19" s="201"/>
    </row>
    <row r="20" spans="2:45" s="200" customFormat="1" ht="17.100000000000001" customHeight="1">
      <c r="B20" s="201"/>
      <c r="C20" s="202"/>
      <c r="D20" s="299" t="str">
        <f>IF(ข้อมูลนร.2!D17="","",ข้อมูลนร.2!D17)</f>
        <v/>
      </c>
      <c r="E20" s="660" t="str">
        <f>IF(ข้อมูลนร.2!G17="","",ข้อมูลนร.2!G17)</f>
        <v/>
      </c>
      <c r="F20" s="660"/>
      <c r="G20" s="329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  <c r="AP20" s="330" t="str">
        <f t="shared" si="1"/>
        <v/>
      </c>
      <c r="AQ20" s="299" t="str">
        <f t="shared" si="0"/>
        <v/>
      </c>
      <c r="AR20" s="203"/>
      <c r="AS20" s="201"/>
    </row>
    <row r="21" spans="2:45" s="200" customFormat="1" ht="17.100000000000001" customHeight="1">
      <c r="B21" s="201"/>
      <c r="C21" s="202"/>
      <c r="D21" s="299" t="str">
        <f>IF(ข้อมูลนร.2!D18="","",ข้อมูลนร.2!D18)</f>
        <v/>
      </c>
      <c r="E21" s="660" t="str">
        <f>IF(ข้อมูลนร.2!G18="","",ข้อมูลนร.2!G18)</f>
        <v/>
      </c>
      <c r="F21" s="660"/>
      <c r="G21" s="329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330" t="str">
        <f t="shared" si="1"/>
        <v/>
      </c>
      <c r="AQ21" s="299" t="str">
        <f t="shared" si="0"/>
        <v/>
      </c>
      <c r="AR21" s="203"/>
      <c r="AS21" s="201"/>
    </row>
    <row r="22" spans="2:45" s="200" customFormat="1" ht="17.100000000000001" customHeight="1">
      <c r="B22" s="201"/>
      <c r="C22" s="202"/>
      <c r="D22" s="299" t="str">
        <f>IF(ข้อมูลนร.2!D19="","",ข้อมูลนร.2!D19)</f>
        <v/>
      </c>
      <c r="E22" s="660" t="str">
        <f>IF(ข้อมูลนร.2!G19="","",ข้อมูลนร.2!G19)</f>
        <v/>
      </c>
      <c r="F22" s="660"/>
      <c r="G22" s="329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330" t="str">
        <f t="shared" si="1"/>
        <v/>
      </c>
      <c r="AQ22" s="299" t="str">
        <f t="shared" si="0"/>
        <v/>
      </c>
      <c r="AR22" s="203"/>
      <c r="AS22" s="201"/>
    </row>
    <row r="23" spans="2:45" s="200" customFormat="1" ht="17.100000000000001" customHeight="1">
      <c r="B23" s="201"/>
      <c r="C23" s="202"/>
      <c r="D23" s="299" t="str">
        <f>IF(ข้อมูลนร.2!D20="","",ข้อมูลนร.2!D20)</f>
        <v/>
      </c>
      <c r="E23" s="660" t="str">
        <f>IF(ข้อมูลนร.2!G20="","",ข้อมูลนร.2!G20)</f>
        <v/>
      </c>
      <c r="F23" s="660"/>
      <c r="G23" s="329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330" t="str">
        <f t="shared" si="1"/>
        <v/>
      </c>
      <c r="AQ23" s="299" t="str">
        <f t="shared" si="0"/>
        <v/>
      </c>
      <c r="AR23" s="203"/>
      <c r="AS23" s="201"/>
    </row>
    <row r="24" spans="2:45" s="200" customFormat="1" ht="17.100000000000001" customHeight="1">
      <c r="B24" s="201"/>
      <c r="C24" s="202"/>
      <c r="D24" s="299" t="str">
        <f>IF(ข้อมูลนร.2!D21="","",ข้อมูลนร.2!D21)</f>
        <v/>
      </c>
      <c r="E24" s="660" t="str">
        <f>IF(ข้อมูลนร.2!G21="","",ข้อมูลนร.2!G21)</f>
        <v/>
      </c>
      <c r="F24" s="660"/>
      <c r="G24" s="329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330" t="str">
        <f t="shared" si="1"/>
        <v/>
      </c>
      <c r="AQ24" s="299" t="str">
        <f t="shared" si="0"/>
        <v/>
      </c>
      <c r="AR24" s="203"/>
      <c r="AS24" s="201"/>
    </row>
    <row r="25" spans="2:45" s="200" customFormat="1" ht="17.100000000000001" customHeight="1">
      <c r="B25" s="201"/>
      <c r="C25" s="202"/>
      <c r="D25" s="299" t="str">
        <f>IF(ข้อมูลนร.2!D22="","",ข้อมูลนร.2!D22)</f>
        <v/>
      </c>
      <c r="E25" s="660" t="str">
        <f>IF(ข้อมูลนร.2!G22="","",ข้อมูลนร.2!G22)</f>
        <v/>
      </c>
      <c r="F25" s="660"/>
      <c r="G25" s="329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330" t="str">
        <f t="shared" si="1"/>
        <v/>
      </c>
      <c r="AQ25" s="299" t="str">
        <f t="shared" si="0"/>
        <v/>
      </c>
      <c r="AR25" s="203"/>
      <c r="AS25" s="201"/>
    </row>
    <row r="26" spans="2:45" s="200" customFormat="1" ht="17.100000000000001" customHeight="1">
      <c r="B26" s="201"/>
      <c r="C26" s="202"/>
      <c r="D26" s="299" t="str">
        <f>IF(ข้อมูลนร.2!D23="","",ข้อมูลนร.2!D23)</f>
        <v/>
      </c>
      <c r="E26" s="660" t="str">
        <f>IF(ข้อมูลนร.2!G23="","",ข้อมูลนร.2!G23)</f>
        <v/>
      </c>
      <c r="F26" s="660"/>
      <c r="G26" s="329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330" t="str">
        <f t="shared" si="1"/>
        <v/>
      </c>
      <c r="AQ26" s="299" t="str">
        <f t="shared" si="0"/>
        <v/>
      </c>
      <c r="AR26" s="203"/>
      <c r="AS26" s="201"/>
    </row>
    <row r="27" spans="2:45" s="200" customFormat="1" ht="17.100000000000001" customHeight="1">
      <c r="B27" s="201"/>
      <c r="C27" s="202"/>
      <c r="D27" s="299" t="str">
        <f>IF(ข้อมูลนร.2!D24="","",ข้อมูลนร.2!D24)</f>
        <v/>
      </c>
      <c r="E27" s="660" t="str">
        <f>IF(ข้อมูลนร.2!G24="","",ข้อมูลนร.2!G24)</f>
        <v/>
      </c>
      <c r="F27" s="660"/>
      <c r="G27" s="329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330" t="str">
        <f t="shared" si="1"/>
        <v/>
      </c>
      <c r="AQ27" s="299" t="str">
        <f t="shared" si="0"/>
        <v/>
      </c>
      <c r="AR27" s="203"/>
      <c r="AS27" s="201"/>
    </row>
    <row r="28" spans="2:45" s="200" customFormat="1" ht="17.100000000000001" customHeight="1">
      <c r="B28" s="201"/>
      <c r="C28" s="202"/>
      <c r="D28" s="299" t="str">
        <f>IF(ข้อมูลนร.2!D25="","",ข้อมูลนร.2!D25)</f>
        <v/>
      </c>
      <c r="E28" s="660" t="str">
        <f>IF(ข้อมูลนร.2!G25="","",ข้อมูลนร.2!G25)</f>
        <v/>
      </c>
      <c r="F28" s="660"/>
      <c r="G28" s="329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330" t="str">
        <f t="shared" si="1"/>
        <v/>
      </c>
      <c r="AQ28" s="299" t="str">
        <f t="shared" si="0"/>
        <v/>
      </c>
      <c r="AR28" s="203"/>
      <c r="AS28" s="201"/>
    </row>
    <row r="29" spans="2:45" s="200" customFormat="1" ht="17.100000000000001" customHeight="1">
      <c r="B29" s="201"/>
      <c r="C29" s="202"/>
      <c r="D29" s="299" t="str">
        <f>IF(ข้อมูลนร.2!D26="","",ข้อมูลนร.2!D26)</f>
        <v/>
      </c>
      <c r="E29" s="660" t="str">
        <f>IF(ข้อมูลนร.2!G26="","",ข้อมูลนร.2!G26)</f>
        <v/>
      </c>
      <c r="F29" s="660"/>
      <c r="G29" s="329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330" t="str">
        <f t="shared" si="1"/>
        <v/>
      </c>
      <c r="AQ29" s="299" t="str">
        <f t="shared" si="0"/>
        <v/>
      </c>
      <c r="AR29" s="203"/>
      <c r="AS29" s="201"/>
    </row>
    <row r="30" spans="2:45" s="200" customFormat="1" ht="17.100000000000001" customHeight="1">
      <c r="B30" s="201"/>
      <c r="C30" s="202"/>
      <c r="D30" s="299" t="str">
        <f>IF(ข้อมูลนร.2!D27="","",ข้อมูลนร.2!D27)</f>
        <v/>
      </c>
      <c r="E30" s="660" t="str">
        <f>IF(ข้อมูลนร.2!G27="","",ข้อมูลนร.2!G27)</f>
        <v/>
      </c>
      <c r="F30" s="660"/>
      <c r="G30" s="329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288"/>
      <c r="AO30" s="288"/>
      <c r="AP30" s="330" t="str">
        <f t="shared" si="1"/>
        <v/>
      </c>
      <c r="AQ30" s="299" t="str">
        <f t="shared" si="0"/>
        <v/>
      </c>
      <c r="AR30" s="203"/>
      <c r="AS30" s="201"/>
    </row>
    <row r="31" spans="2:45" s="200" customFormat="1" ht="17.100000000000001" customHeight="1">
      <c r="B31" s="201"/>
      <c r="C31" s="202"/>
      <c r="D31" s="299" t="str">
        <f>IF(ข้อมูลนร.2!D28="","",ข้อมูลนร.2!D28)</f>
        <v/>
      </c>
      <c r="E31" s="660" t="str">
        <f>IF(ข้อมูลนร.2!G28="","",ข้อมูลนร.2!G28)</f>
        <v/>
      </c>
      <c r="F31" s="660"/>
      <c r="G31" s="329"/>
      <c r="H31" s="288"/>
      <c r="I31" s="288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330" t="str">
        <f t="shared" si="1"/>
        <v/>
      </c>
      <c r="AQ31" s="299" t="str">
        <f t="shared" si="0"/>
        <v/>
      </c>
      <c r="AR31" s="203"/>
      <c r="AS31" s="201"/>
    </row>
    <row r="32" spans="2:45" s="200" customFormat="1" ht="17.100000000000001" customHeight="1">
      <c r="B32" s="201"/>
      <c r="C32" s="202"/>
      <c r="D32" s="299" t="str">
        <f>IF(ข้อมูลนร.2!D29="","",ข้อมูลนร.2!D29)</f>
        <v/>
      </c>
      <c r="E32" s="660" t="str">
        <f>IF(ข้อมูลนร.2!G29="","",ข้อมูลนร.2!G29)</f>
        <v/>
      </c>
      <c r="F32" s="660"/>
      <c r="G32" s="329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330" t="str">
        <f t="shared" si="1"/>
        <v/>
      </c>
      <c r="AQ32" s="299" t="str">
        <f t="shared" si="0"/>
        <v/>
      </c>
      <c r="AR32" s="203"/>
      <c r="AS32" s="201"/>
    </row>
    <row r="33" spans="2:45" s="200" customFormat="1" ht="17.100000000000001" customHeight="1">
      <c r="B33" s="201"/>
      <c r="C33" s="202"/>
      <c r="D33" s="299" t="str">
        <f>IF(ข้อมูลนร.2!D30="","",ข้อมูลนร.2!D30)</f>
        <v/>
      </c>
      <c r="E33" s="660" t="str">
        <f>IF(ข้อมูลนร.2!G30="","",ข้อมูลนร.2!G30)</f>
        <v/>
      </c>
      <c r="F33" s="660"/>
      <c r="G33" s="329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330" t="str">
        <f t="shared" si="1"/>
        <v/>
      </c>
      <c r="AQ33" s="299" t="str">
        <f t="shared" si="0"/>
        <v/>
      </c>
      <c r="AR33" s="203"/>
      <c r="AS33" s="201"/>
    </row>
    <row r="34" spans="2:45" s="200" customFormat="1" ht="17.100000000000001" customHeight="1">
      <c r="B34" s="201"/>
      <c r="C34" s="202"/>
      <c r="D34" s="299" t="str">
        <f>IF(ข้อมูลนร.2!D31="","",ข้อมูลนร.2!D31)</f>
        <v/>
      </c>
      <c r="E34" s="660" t="str">
        <f>IF(ข้อมูลนร.2!G31="","",ข้อมูลนร.2!G31)</f>
        <v/>
      </c>
      <c r="F34" s="660"/>
      <c r="G34" s="329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330" t="str">
        <f t="shared" si="1"/>
        <v/>
      </c>
      <c r="AQ34" s="299" t="str">
        <f t="shared" si="0"/>
        <v/>
      </c>
      <c r="AR34" s="203"/>
      <c r="AS34" s="201"/>
    </row>
    <row r="35" spans="2:45" s="200" customFormat="1" ht="17.100000000000001" customHeight="1">
      <c r="B35" s="201"/>
      <c r="C35" s="202"/>
      <c r="D35" s="299" t="str">
        <f>IF(ข้อมูลนร.2!D32="","",ข้อมูลนร.2!D32)</f>
        <v/>
      </c>
      <c r="E35" s="660" t="str">
        <f>IF(ข้อมูลนร.2!G32="","",ข้อมูลนร.2!G32)</f>
        <v/>
      </c>
      <c r="F35" s="660"/>
      <c r="G35" s="329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330" t="str">
        <f t="shared" si="1"/>
        <v/>
      </c>
      <c r="AQ35" s="299" t="str">
        <f t="shared" si="0"/>
        <v/>
      </c>
      <c r="AR35" s="203"/>
      <c r="AS35" s="201"/>
    </row>
    <row r="36" spans="2:45" s="200" customFormat="1" ht="17.100000000000001" customHeight="1">
      <c r="B36" s="201"/>
      <c r="C36" s="202"/>
      <c r="D36" s="299" t="str">
        <f>IF(ข้อมูลนร.2!D33="","",ข้อมูลนร.2!D33)</f>
        <v/>
      </c>
      <c r="E36" s="660" t="str">
        <f>IF(ข้อมูลนร.2!G33="","",ข้อมูลนร.2!G33)</f>
        <v/>
      </c>
      <c r="F36" s="660"/>
      <c r="G36" s="329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330" t="str">
        <f t="shared" si="1"/>
        <v/>
      </c>
      <c r="AQ36" s="299" t="str">
        <f t="shared" si="0"/>
        <v/>
      </c>
      <c r="AR36" s="203"/>
      <c r="AS36" s="201"/>
    </row>
    <row r="37" spans="2:45" s="200" customFormat="1" ht="17.100000000000001" customHeight="1">
      <c r="B37" s="201"/>
      <c r="C37" s="202"/>
      <c r="D37" s="299" t="str">
        <f>IF(ข้อมูลนร.2!D34="","",ข้อมูลนร.2!D34)</f>
        <v/>
      </c>
      <c r="E37" s="660" t="str">
        <f>IF(ข้อมูลนร.2!G34="","",ข้อมูลนร.2!G34)</f>
        <v/>
      </c>
      <c r="F37" s="660"/>
      <c r="G37" s="329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330" t="str">
        <f t="shared" si="1"/>
        <v/>
      </c>
      <c r="AQ37" s="299" t="str">
        <f t="shared" si="0"/>
        <v/>
      </c>
      <c r="AR37" s="203"/>
      <c r="AS37" s="201"/>
    </row>
    <row r="38" spans="2:45" s="200" customFormat="1" ht="17.100000000000001" customHeight="1">
      <c r="B38" s="201"/>
      <c r="C38" s="202"/>
      <c r="D38" s="299" t="str">
        <f>IF(ข้อมูลนร.2!D35="","",ข้อมูลนร.2!D35)</f>
        <v/>
      </c>
      <c r="E38" s="660" t="str">
        <f>IF(ข้อมูลนร.2!G35="","",ข้อมูลนร.2!G35)</f>
        <v/>
      </c>
      <c r="F38" s="660"/>
      <c r="G38" s="329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330" t="str">
        <f t="shared" si="1"/>
        <v/>
      </c>
      <c r="AQ38" s="299" t="str">
        <f t="shared" si="0"/>
        <v/>
      </c>
      <c r="AR38" s="203"/>
      <c r="AS38" s="201"/>
    </row>
    <row r="39" spans="2:45" s="200" customFormat="1" ht="17.100000000000001" customHeight="1">
      <c r="B39" s="201"/>
      <c r="C39" s="202"/>
      <c r="D39" s="299" t="str">
        <f>IF(ข้อมูลนร.2!D36="","",ข้อมูลนร.2!D36)</f>
        <v/>
      </c>
      <c r="E39" s="660" t="str">
        <f>IF(ข้อมูลนร.2!G36="","",ข้อมูลนร.2!G36)</f>
        <v/>
      </c>
      <c r="F39" s="660"/>
      <c r="G39" s="329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330" t="str">
        <f t="shared" si="1"/>
        <v/>
      </c>
      <c r="AQ39" s="299" t="str">
        <f t="shared" si="0"/>
        <v/>
      </c>
      <c r="AR39" s="203"/>
      <c r="AS39" s="201"/>
    </row>
    <row r="40" spans="2:45" s="200" customFormat="1" ht="17.100000000000001" customHeight="1">
      <c r="B40" s="201"/>
      <c r="C40" s="202"/>
      <c r="D40" s="299" t="str">
        <f>IF(ข้อมูลนร.2!D37="","",ข้อมูลนร.2!D37)</f>
        <v/>
      </c>
      <c r="E40" s="660" t="str">
        <f>IF(ข้อมูลนร.2!G37="","",ข้อมูลนร.2!G37)</f>
        <v/>
      </c>
      <c r="F40" s="660"/>
      <c r="G40" s="329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330" t="str">
        <f t="shared" si="1"/>
        <v/>
      </c>
      <c r="AQ40" s="299" t="str">
        <f t="shared" si="0"/>
        <v/>
      </c>
      <c r="AR40" s="203"/>
      <c r="AS40" s="201"/>
    </row>
    <row r="41" spans="2:45" s="200" customFormat="1" ht="17.100000000000001" customHeight="1">
      <c r="B41" s="201"/>
      <c r="C41" s="202"/>
      <c r="D41" s="299" t="str">
        <f>IF(ข้อมูลนร.2!D38="","",ข้อมูลนร.2!D38)</f>
        <v/>
      </c>
      <c r="E41" s="660" t="str">
        <f>IF(ข้อมูลนร.2!G38="","",ข้อมูลนร.2!G38)</f>
        <v/>
      </c>
      <c r="F41" s="660"/>
      <c r="G41" s="329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330" t="str">
        <f t="shared" si="1"/>
        <v/>
      </c>
      <c r="AQ41" s="299" t="str">
        <f t="shared" si="0"/>
        <v/>
      </c>
      <c r="AR41" s="203"/>
      <c r="AS41" s="201"/>
    </row>
    <row r="42" spans="2:45" s="200" customFormat="1" ht="17.100000000000001" customHeight="1">
      <c r="B42" s="201"/>
      <c r="C42" s="202"/>
      <c r="D42" s="299" t="str">
        <f>IF(ข้อมูลนร.2!D39="","",ข้อมูลนร.2!D39)</f>
        <v/>
      </c>
      <c r="E42" s="660" t="str">
        <f>IF(ข้อมูลนร.2!G39="","",ข้อมูลนร.2!G39)</f>
        <v/>
      </c>
      <c r="F42" s="660"/>
      <c r="G42" s="329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330" t="str">
        <f t="shared" si="1"/>
        <v/>
      </c>
      <c r="AQ42" s="299" t="str">
        <f t="shared" si="0"/>
        <v/>
      </c>
      <c r="AR42" s="203"/>
      <c r="AS42" s="201"/>
    </row>
    <row r="43" spans="2:45" s="200" customFormat="1" ht="17.100000000000001" customHeight="1">
      <c r="B43" s="201"/>
      <c r="C43" s="202"/>
      <c r="D43" s="299" t="str">
        <f>IF(ข้อมูลนร.2!D40="","",ข้อมูลนร.2!D40)</f>
        <v/>
      </c>
      <c r="E43" s="660" t="str">
        <f>IF(ข้อมูลนร.2!G40="","",ข้อมูลนร.2!G40)</f>
        <v/>
      </c>
      <c r="F43" s="660"/>
      <c r="G43" s="329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330" t="str">
        <f t="shared" si="1"/>
        <v/>
      </c>
      <c r="AQ43" s="299" t="str">
        <f t="shared" si="0"/>
        <v/>
      </c>
      <c r="AR43" s="203"/>
      <c r="AS43" s="201"/>
    </row>
    <row r="44" spans="2:45" s="200" customFormat="1" ht="17.100000000000001" customHeight="1">
      <c r="B44" s="201"/>
      <c r="C44" s="202"/>
      <c r="D44" s="299" t="str">
        <f>IF(ข้อมูลนร.2!D41="","",ข้อมูลนร.2!D41)</f>
        <v/>
      </c>
      <c r="E44" s="660" t="str">
        <f>IF(ข้อมูลนร.2!G41="","",ข้อมูลนร.2!G41)</f>
        <v/>
      </c>
      <c r="F44" s="660"/>
      <c r="G44" s="329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330" t="str">
        <f t="shared" si="1"/>
        <v/>
      </c>
      <c r="AQ44" s="299" t="str">
        <f t="shared" si="0"/>
        <v/>
      </c>
      <c r="AR44" s="203"/>
      <c r="AS44" s="201"/>
    </row>
    <row r="45" spans="2:45" s="200" customFormat="1" ht="17.100000000000001" customHeight="1">
      <c r="B45" s="201"/>
      <c r="C45" s="202"/>
      <c r="D45" s="299" t="str">
        <f>IF(ข้อมูลนร.2!D42="","",ข้อมูลนร.2!D42)</f>
        <v/>
      </c>
      <c r="E45" s="660" t="str">
        <f>IF(ข้อมูลนร.2!G42="","",ข้อมูลนร.2!G42)</f>
        <v/>
      </c>
      <c r="F45" s="660"/>
      <c r="G45" s="329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330" t="str">
        <f t="shared" si="1"/>
        <v/>
      </c>
      <c r="AQ45" s="299" t="str">
        <f t="shared" si="0"/>
        <v/>
      </c>
      <c r="AR45" s="203"/>
      <c r="AS45" s="201"/>
    </row>
    <row r="46" spans="2:45" s="200" customFormat="1" ht="17.100000000000001" customHeight="1">
      <c r="B46" s="201"/>
      <c r="C46" s="202"/>
      <c r="D46" s="299" t="str">
        <f>IF(ข้อมูลนร.2!D43="","",ข้อมูลนร.2!D43)</f>
        <v/>
      </c>
      <c r="E46" s="660" t="str">
        <f>IF(ข้อมูลนร.2!G43="","",ข้อมูลนร.2!G43)</f>
        <v/>
      </c>
      <c r="F46" s="660"/>
      <c r="G46" s="329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330" t="str">
        <f t="shared" si="1"/>
        <v/>
      </c>
      <c r="AQ46" s="299" t="str">
        <f t="shared" si="0"/>
        <v/>
      </c>
      <c r="AR46" s="203"/>
      <c r="AS46" s="201"/>
    </row>
    <row r="47" spans="2:45" s="200" customFormat="1" ht="17.100000000000001" customHeight="1">
      <c r="B47" s="201"/>
      <c r="C47" s="202"/>
      <c r="D47" s="299" t="str">
        <f>IF(ข้อมูลนร.2!D44="","",ข้อมูลนร.2!D44)</f>
        <v/>
      </c>
      <c r="E47" s="660" t="str">
        <f>IF(ข้อมูลนร.2!G44="","",ข้อมูลนร.2!G44)</f>
        <v/>
      </c>
      <c r="F47" s="660"/>
      <c r="G47" s="329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330" t="str">
        <f t="shared" si="1"/>
        <v/>
      </c>
      <c r="AQ47" s="299" t="str">
        <f t="shared" si="0"/>
        <v/>
      </c>
      <c r="AR47" s="203"/>
      <c r="AS47" s="201"/>
    </row>
    <row r="48" spans="2:45" s="200" customFormat="1" ht="17.100000000000001" customHeight="1">
      <c r="B48" s="201"/>
      <c r="C48" s="202"/>
      <c r="D48" s="299" t="str">
        <f>IF(ข้อมูลนร.2!D45="","",ข้อมูลนร.2!D45)</f>
        <v/>
      </c>
      <c r="E48" s="660" t="str">
        <f>IF(ข้อมูลนร.2!G45="","",ข้อมูลนร.2!G45)</f>
        <v/>
      </c>
      <c r="F48" s="660"/>
      <c r="G48" s="329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330" t="str">
        <f t="shared" si="1"/>
        <v/>
      </c>
      <c r="AQ48" s="299" t="str">
        <f t="shared" si="0"/>
        <v/>
      </c>
      <c r="AR48" s="203"/>
      <c r="AS48" s="201"/>
    </row>
    <row r="49" spans="2:45" s="200" customFormat="1" ht="17.100000000000001" customHeight="1">
      <c r="B49" s="201"/>
      <c r="C49" s="202"/>
      <c r="D49" s="300" t="str">
        <f>IF(ข้อมูลนร.2!D46="","",ข้อมูลนร.2!D46)</f>
        <v/>
      </c>
      <c r="E49" s="661" t="str">
        <f>IF(ข้อมูลนร.2!G46="","",ข้อมูลนร.2!G46)</f>
        <v/>
      </c>
      <c r="F49" s="661"/>
      <c r="G49" s="335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336" t="str">
        <f t="shared" si="1"/>
        <v/>
      </c>
      <c r="AQ49" s="300" t="str">
        <f t="shared" si="0"/>
        <v/>
      </c>
      <c r="AR49" s="203"/>
      <c r="AS49" s="201"/>
    </row>
    <row r="50" spans="2:45" ht="18" customHeight="1">
      <c r="B50" s="169"/>
      <c r="C50" s="19"/>
      <c r="D50" s="19"/>
      <c r="E50" s="19"/>
      <c r="F50" s="19"/>
      <c r="G50" s="20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69"/>
    </row>
    <row r="51" spans="2:45">
      <c r="B51" s="169"/>
      <c r="C51" s="169"/>
      <c r="D51" s="169"/>
      <c r="E51" s="169"/>
      <c r="F51" s="169"/>
      <c r="G51" s="201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</row>
  </sheetData>
  <sheetProtection algorithmName="SHA-512" hashValue="VrAYNxrF7o8kOfbfzWBZ0WZdknQT/3nDirnR5jc4Z4EaEVdUmuVLHEZYSzB4HueSV197ElmOEuWe40HWJXvsBA==" saltValue="l9mi5bvqpIayCaiyz3aFsg==" spinCount="100000" sheet="1" objects="1" scenarios="1" formatCells="0"/>
  <mergeCells count="55">
    <mergeCell ref="E37:F37"/>
    <mergeCell ref="E38:F38"/>
    <mergeCell ref="E34:F34"/>
    <mergeCell ref="E42:F42"/>
    <mergeCell ref="E35:F35"/>
    <mergeCell ref="E39:F39"/>
    <mergeCell ref="E40:F40"/>
    <mergeCell ref="E41:F41"/>
    <mergeCell ref="D6:D9"/>
    <mergeCell ref="E6:F9"/>
    <mergeCell ref="E24:F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49:F49"/>
    <mergeCell ref="AQ6:AQ9"/>
    <mergeCell ref="E10:F10"/>
    <mergeCell ref="E11:F11"/>
    <mergeCell ref="E29:F29"/>
    <mergeCell ref="E30:F30"/>
    <mergeCell ref="E12:F12"/>
    <mergeCell ref="E43:F43"/>
    <mergeCell ref="E36:F36"/>
    <mergeCell ref="E25:F25"/>
    <mergeCell ref="E26:F26"/>
    <mergeCell ref="E27:F27"/>
    <mergeCell ref="E28:F28"/>
    <mergeCell ref="E31:F31"/>
    <mergeCell ref="E32:F32"/>
    <mergeCell ref="E33:F33"/>
    <mergeCell ref="E44:F44"/>
    <mergeCell ref="E45:F45"/>
    <mergeCell ref="E46:F46"/>
    <mergeCell ref="E47:F47"/>
    <mergeCell ref="E48:F48"/>
    <mergeCell ref="H3:M3"/>
    <mergeCell ref="H4:M4"/>
    <mergeCell ref="N3:S3"/>
    <mergeCell ref="N4:S4"/>
    <mergeCell ref="T3:Y3"/>
    <mergeCell ref="T4:Y4"/>
    <mergeCell ref="Z3:AE3"/>
    <mergeCell ref="Z4:AE4"/>
    <mergeCell ref="AF3:AK3"/>
    <mergeCell ref="AF4:AK4"/>
    <mergeCell ref="AL3:AQ3"/>
    <mergeCell ref="AL4:AQ4"/>
  </mergeCells>
  <pageMargins left="0.39370078740157483" right="0.11811023622047245" top="0.47244094488188981" bottom="0" header="0" footer="0"/>
  <pageSetup paperSize="9" orientation="portrait" blackAndWhite="1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C1467"/>
  </sheetPr>
  <dimension ref="B1:AL51"/>
  <sheetViews>
    <sheetView showGridLines="0" showRowColHeaders="0" zoomScaleNormal="100" workbookViewId="0">
      <selection activeCell="S15" sqref="S15"/>
    </sheetView>
  </sheetViews>
  <sheetFormatPr defaultRowHeight="18.75"/>
  <cols>
    <col min="1" max="1" width="23.625" style="58" customWidth="1"/>
    <col min="2" max="2" width="4.625" style="58" customWidth="1"/>
    <col min="3" max="3" width="4.125" style="58" customWidth="1"/>
    <col min="4" max="4" width="3.5" style="58" customWidth="1"/>
    <col min="5" max="5" width="9" style="58"/>
    <col min="6" max="6" width="12.375" style="58" customWidth="1"/>
    <col min="7" max="24" width="3.125" style="63" customWidth="1"/>
    <col min="25" max="25" width="4.25" style="57" customWidth="1"/>
    <col min="26" max="26" width="6.5" style="57" customWidth="1"/>
    <col min="27" max="27" width="4.125" style="57" customWidth="1"/>
    <col min="28" max="28" width="4.625" style="58" customWidth="1"/>
    <col min="29" max="29" width="4.625" style="58" hidden="1" customWidth="1"/>
    <col min="30" max="30" width="4.875" style="57" hidden="1" customWidth="1"/>
    <col min="31" max="38" width="4.625" style="57" hidden="1" customWidth="1"/>
    <col min="39" max="39" width="4.625" style="58" customWidth="1"/>
    <col min="40" max="40" width="9" style="58" customWidth="1"/>
    <col min="41" max="16384" width="9" style="58"/>
  </cols>
  <sheetData>
    <row r="1" spans="2:38" ht="23.1" customHeight="1">
      <c r="B1" s="169"/>
      <c r="C1" s="169"/>
      <c r="D1" s="169"/>
      <c r="E1" s="169"/>
      <c r="F1" s="169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198"/>
      <c r="Z1" s="198"/>
      <c r="AA1" s="198"/>
      <c r="AB1" s="169"/>
    </row>
    <row r="2" spans="2:38" ht="20.100000000000001" customHeight="1">
      <c r="B2" s="169"/>
      <c r="C2" s="19"/>
      <c r="D2" s="19"/>
      <c r="E2" s="19"/>
      <c r="F2" s="19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15"/>
      <c r="Z2" s="15"/>
      <c r="AA2" s="15"/>
      <c r="AB2" s="169"/>
    </row>
    <row r="3" spans="2:38" ht="20.100000000000001" customHeight="1">
      <c r="B3" s="169"/>
      <c r="C3" s="19"/>
      <c r="D3" s="659" t="str">
        <f>"บันทึกการประเมินคุณลักษณะอันพึงประสงค์      ภาคเรียนที่ " &amp;" "&amp;ข้อมูลพื้นฐาน!T6&amp; "     "&amp; " ปีการศึกษา "    &amp;ข้อมูลพื้นฐาน!X6</f>
        <v>บันทึกการประเมินคุณลักษณะอันพึงประสงค์      ภาคเรียนที่  1      ปีการศึกษา 2566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158"/>
      <c r="AB3" s="169"/>
    </row>
    <row r="4" spans="2:38" ht="20.100000000000001" customHeight="1">
      <c r="B4" s="169"/>
      <c r="C4" s="19"/>
      <c r="D4" s="659" t="str">
        <f>"วิชา " &amp;ข้อมูลพื้นฐาน!X7&amp; " : " &amp;ข้อมูลพื้นฐาน!T7&amp;"      "&amp;"ชั้น"&amp;ข้อมูลพื้นฐาน!T13</f>
        <v>วิชา ภาษาอังกฤษ : อ 11101      ชั้นมัธยมศึกษาปีที่  2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158"/>
      <c r="AB4" s="169"/>
    </row>
    <row r="5" spans="2:38" ht="6" customHeight="1">
      <c r="B5" s="169"/>
      <c r="C5" s="19"/>
      <c r="D5" s="19"/>
      <c r="E5" s="19"/>
      <c r="F5" s="19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15"/>
      <c r="Z5" s="15"/>
      <c r="AA5" s="15"/>
      <c r="AB5" s="169"/>
    </row>
    <row r="6" spans="2:38" ht="18" customHeight="1">
      <c r="B6" s="169"/>
      <c r="C6" s="19"/>
      <c r="D6" s="635" t="s">
        <v>30</v>
      </c>
      <c r="E6" s="642" t="s">
        <v>32</v>
      </c>
      <c r="F6" s="638"/>
      <c r="G6" s="652" t="s">
        <v>14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69" t="s">
        <v>94</v>
      </c>
      <c r="Z6" s="668" t="s">
        <v>9</v>
      </c>
      <c r="AA6" s="165"/>
      <c r="AB6" s="169"/>
    </row>
    <row r="7" spans="2:38" ht="18" customHeight="1">
      <c r="B7" s="169"/>
      <c r="C7" s="19"/>
      <c r="D7" s="636"/>
      <c r="E7" s="643"/>
      <c r="F7" s="644"/>
      <c r="G7" s="672">
        <v>1</v>
      </c>
      <c r="H7" s="673"/>
      <c r="I7" s="673"/>
      <c r="J7" s="674"/>
      <c r="K7" s="672">
        <v>2</v>
      </c>
      <c r="L7" s="674"/>
      <c r="M7" s="347">
        <v>3</v>
      </c>
      <c r="N7" s="672">
        <v>4</v>
      </c>
      <c r="O7" s="674"/>
      <c r="P7" s="672">
        <v>5</v>
      </c>
      <c r="Q7" s="674"/>
      <c r="R7" s="672">
        <v>6</v>
      </c>
      <c r="S7" s="674"/>
      <c r="T7" s="672">
        <v>7</v>
      </c>
      <c r="U7" s="673"/>
      <c r="V7" s="674"/>
      <c r="W7" s="672">
        <v>8</v>
      </c>
      <c r="X7" s="674"/>
      <c r="Y7" s="670"/>
      <c r="Z7" s="668"/>
      <c r="AA7" s="165"/>
      <c r="AB7" s="169"/>
    </row>
    <row r="8" spans="2:38" ht="18" customHeight="1">
      <c r="B8" s="169"/>
      <c r="C8" s="19"/>
      <c r="D8" s="636"/>
      <c r="E8" s="643"/>
      <c r="F8" s="644"/>
      <c r="G8" s="348">
        <v>1.1000000000000001</v>
      </c>
      <c r="H8" s="348">
        <v>1.2</v>
      </c>
      <c r="I8" s="348">
        <v>1.3</v>
      </c>
      <c r="J8" s="348">
        <v>1.4</v>
      </c>
      <c r="K8" s="348">
        <v>2.1</v>
      </c>
      <c r="L8" s="348">
        <v>2.2000000000000002</v>
      </c>
      <c r="M8" s="348">
        <v>3.1</v>
      </c>
      <c r="N8" s="348">
        <v>4.0999999999999996</v>
      </c>
      <c r="O8" s="349">
        <v>4.2</v>
      </c>
      <c r="P8" s="349">
        <v>5.0999999999999996</v>
      </c>
      <c r="Q8" s="349">
        <v>5.2</v>
      </c>
      <c r="R8" s="348">
        <v>6.1</v>
      </c>
      <c r="S8" s="348">
        <v>6.2</v>
      </c>
      <c r="T8" s="348">
        <v>7.1</v>
      </c>
      <c r="U8" s="348">
        <v>7.2</v>
      </c>
      <c r="V8" s="348">
        <v>7.3</v>
      </c>
      <c r="W8" s="348">
        <v>8.1</v>
      </c>
      <c r="X8" s="348">
        <v>8.1999999999999993</v>
      </c>
      <c r="Y8" s="670"/>
      <c r="Z8" s="668"/>
      <c r="AA8" s="165"/>
      <c r="AB8" s="169"/>
    </row>
    <row r="9" spans="2:38" ht="18" customHeight="1">
      <c r="B9" s="169"/>
      <c r="C9" s="19"/>
      <c r="D9" s="637"/>
      <c r="E9" s="646"/>
      <c r="F9" s="647"/>
      <c r="G9" s="348">
        <v>3</v>
      </c>
      <c r="H9" s="348">
        <v>3</v>
      </c>
      <c r="I9" s="348">
        <v>3</v>
      </c>
      <c r="J9" s="348">
        <v>3</v>
      </c>
      <c r="K9" s="348">
        <v>3</v>
      </c>
      <c r="L9" s="348">
        <v>3</v>
      </c>
      <c r="M9" s="348">
        <v>3</v>
      </c>
      <c r="N9" s="348">
        <v>3</v>
      </c>
      <c r="O9" s="350">
        <v>3</v>
      </c>
      <c r="P9" s="350">
        <v>3</v>
      </c>
      <c r="Q9" s="350">
        <v>3</v>
      </c>
      <c r="R9" s="350">
        <v>3</v>
      </c>
      <c r="S9" s="350">
        <v>3</v>
      </c>
      <c r="T9" s="350">
        <v>3</v>
      </c>
      <c r="U9" s="350">
        <v>3</v>
      </c>
      <c r="V9" s="350">
        <v>3</v>
      </c>
      <c r="W9" s="350">
        <v>3</v>
      </c>
      <c r="X9" s="350">
        <v>3</v>
      </c>
      <c r="Y9" s="671"/>
      <c r="Z9" s="668"/>
      <c r="AA9" s="165"/>
      <c r="AB9" s="205"/>
      <c r="AE9" s="57">
        <v>1</v>
      </c>
      <c r="AF9" s="57">
        <v>2</v>
      </c>
      <c r="AG9" s="57">
        <v>3</v>
      </c>
      <c r="AH9" s="57">
        <v>4</v>
      </c>
      <c r="AI9" s="57">
        <v>5</v>
      </c>
      <c r="AJ9" s="57">
        <v>6</v>
      </c>
      <c r="AK9" s="57">
        <v>7</v>
      </c>
      <c r="AL9" s="57">
        <v>8</v>
      </c>
    </row>
    <row r="10" spans="2:38" ht="20.100000000000001" customHeight="1">
      <c r="B10" s="169"/>
      <c r="C10" s="19"/>
      <c r="D10" s="351" t="str">
        <f>IF(ข้อมูลนร.2!D7="","",ข้อมูลนร.2!D7)</f>
        <v>1</v>
      </c>
      <c r="E10" s="666" t="str">
        <f>IF(ข้อมูลนร.2!G7="","",ข้อมูลนร.2!G7)</f>
        <v>เด็กชายครูคอม  บ้านสื่อ</v>
      </c>
      <c r="F10" s="667"/>
      <c r="G10" s="197">
        <v>3</v>
      </c>
      <c r="H10" s="197">
        <v>3</v>
      </c>
      <c r="I10" s="197">
        <v>3</v>
      </c>
      <c r="J10" s="197">
        <v>3</v>
      </c>
      <c r="K10" s="197">
        <v>3</v>
      </c>
      <c r="L10" s="197">
        <v>3</v>
      </c>
      <c r="M10" s="197">
        <v>3</v>
      </c>
      <c r="N10" s="197">
        <v>3</v>
      </c>
      <c r="O10" s="197">
        <v>3</v>
      </c>
      <c r="P10" s="197">
        <v>3</v>
      </c>
      <c r="Q10" s="197">
        <v>3</v>
      </c>
      <c r="R10" s="197">
        <v>3</v>
      </c>
      <c r="S10" s="197">
        <v>3</v>
      </c>
      <c r="T10" s="197">
        <v>3</v>
      </c>
      <c r="U10" s="197">
        <v>3</v>
      </c>
      <c r="V10" s="197">
        <v>3</v>
      </c>
      <c r="W10" s="197">
        <v>3</v>
      </c>
      <c r="X10" s="197">
        <v>3</v>
      </c>
      <c r="Y10" s="309" t="str">
        <f>IF(G10="","",IF(AD10="","",IF(AD10&gt;=2.5,"3",IF(AD10&gt;=1.5,"2",IF(AD10&gt;=1,"1","0")))))</f>
        <v>3</v>
      </c>
      <c r="Z10" s="352" t="str">
        <f>IF(G10="","",IF(AD10="","",IF(AD10&gt;=2.5,"ดีเยี่ยม",IF(AD10&gt;=1.5,"ดี",IF(AD10&gt;=1,"พอใช้","ไม่ผ่าน")))))</f>
        <v>ดีเยี่ยม</v>
      </c>
      <c r="AA10" s="37"/>
      <c r="AB10" s="206"/>
      <c r="AD10" s="57">
        <f>IF(E10="","",AVERAGE(AE10:AL10))</f>
        <v>3</v>
      </c>
      <c r="AE10" s="57">
        <f>AVERAGE(G10:X10)</f>
        <v>3</v>
      </c>
      <c r="AF10" s="57">
        <f>AVERAGE(K10:L10)</f>
        <v>3</v>
      </c>
      <c r="AG10" s="57">
        <f>M10</f>
        <v>3</v>
      </c>
      <c r="AH10" s="57">
        <f>AVERAGE(N10:O10)</f>
        <v>3</v>
      </c>
      <c r="AI10" s="57">
        <f>AVERAGE(N10:O10)</f>
        <v>3</v>
      </c>
      <c r="AJ10" s="57">
        <f>AVERAGE(P10:Q10)</f>
        <v>3</v>
      </c>
      <c r="AK10" s="57">
        <f>AVERAGE(T10:U10)</f>
        <v>3</v>
      </c>
      <c r="AL10" s="57">
        <f>AVERAGE(W10:X10)</f>
        <v>3</v>
      </c>
    </row>
    <row r="11" spans="2:38" ht="20.100000000000001" customHeight="1">
      <c r="B11" s="169"/>
      <c r="C11" s="19"/>
      <c r="D11" s="351" t="str">
        <f>IF(ข้อมูลนร.2!D8="","",ข้อมูลนร.2!D8)</f>
        <v>2</v>
      </c>
      <c r="E11" s="666" t="str">
        <f>IF(ข้อมูลนร.2!G8="","",ข้อมูลนร.2!G8)</f>
        <v>เด็กหญิงบ้านสื่อ  ครูคอม</v>
      </c>
      <c r="F11" s="667"/>
      <c r="G11" s="197">
        <v>2</v>
      </c>
      <c r="H11" s="197">
        <v>2</v>
      </c>
      <c r="I11" s="197">
        <v>2</v>
      </c>
      <c r="J11" s="197">
        <v>2</v>
      </c>
      <c r="K11" s="197">
        <v>1</v>
      </c>
      <c r="L11" s="197">
        <v>1</v>
      </c>
      <c r="M11" s="197">
        <v>2</v>
      </c>
      <c r="N11" s="197">
        <v>1</v>
      </c>
      <c r="O11" s="197">
        <v>2</v>
      </c>
      <c r="P11" s="197">
        <v>3</v>
      </c>
      <c r="Q11" s="197">
        <v>2</v>
      </c>
      <c r="R11" s="197">
        <v>2</v>
      </c>
      <c r="S11" s="197">
        <v>2</v>
      </c>
      <c r="T11" s="197">
        <v>3</v>
      </c>
      <c r="U11" s="197">
        <v>3</v>
      </c>
      <c r="V11" s="197">
        <v>3</v>
      </c>
      <c r="W11" s="197">
        <v>3</v>
      </c>
      <c r="X11" s="197">
        <v>3</v>
      </c>
      <c r="Y11" s="309" t="str">
        <f t="shared" ref="Y11:Y12" si="0">IF(G11="","",IF(AD11="","",IF(AD11&gt;=2.5,"3",IF(AD11&gt;=1.5,"2",IF(AD11&gt;=1,"1","0")))))</f>
        <v>2</v>
      </c>
      <c r="Z11" s="352" t="str">
        <f t="shared" ref="Z11:Z12" si="1">IF(G11="","",IF(AD11="","",IF(AD11&gt;=2.5,"ดีเยี่ยม",IF(AD11&gt;=1.5,"ดี",IF(AD11&gt;=1,"พอใช้","ไม่ผ่าน")))))</f>
        <v>ดี</v>
      </c>
      <c r="AA11" s="37"/>
      <c r="AB11" s="205"/>
      <c r="AD11" s="57">
        <f t="shared" ref="AD11:AD49" si="2">IF(E11="","",AVERAGE(AE11:AL11))</f>
        <v>2.083333333333333</v>
      </c>
      <c r="AE11" s="57">
        <f t="shared" ref="AE11:AE49" si="3">AVERAGE(G11:X11)</f>
        <v>2.1666666666666665</v>
      </c>
      <c r="AF11" s="57">
        <f t="shared" ref="AF11:AF49" si="4">AVERAGE(K11:L11)</f>
        <v>1</v>
      </c>
      <c r="AG11" s="57">
        <f t="shared" ref="AG11:AG49" si="5">M11</f>
        <v>2</v>
      </c>
      <c r="AH11" s="57">
        <f t="shared" ref="AH11:AH49" si="6">AVERAGE(N11:O11)</f>
        <v>1.5</v>
      </c>
      <c r="AI11" s="57">
        <f t="shared" ref="AI11:AI49" si="7">AVERAGE(N11:O11)</f>
        <v>1.5</v>
      </c>
      <c r="AJ11" s="57">
        <f t="shared" ref="AJ11:AJ49" si="8">AVERAGE(P11:Q11)</f>
        <v>2.5</v>
      </c>
      <c r="AK11" s="57">
        <f t="shared" ref="AK11:AK49" si="9">AVERAGE(T11:U11)</f>
        <v>3</v>
      </c>
      <c r="AL11" s="57">
        <f t="shared" ref="AL11:AL49" si="10">AVERAGE(W11:X11)</f>
        <v>3</v>
      </c>
    </row>
    <row r="12" spans="2:38" ht="20.100000000000001" customHeight="1">
      <c r="B12" s="169"/>
      <c r="C12" s="19"/>
      <c r="D12" s="351" t="str">
        <f>IF(ข้อมูลนร.2!D9="","",ข้อมูลนร.2!D9)</f>
        <v>3</v>
      </c>
      <c r="E12" s="666" t="str">
        <f>IF(ข้อมูลนร.2!G9="","",ข้อมูลนร.2!G9)</f>
        <v>เด็กหญิงปุยฝ้าย  บ้านสื่อ</v>
      </c>
      <c r="F12" s="667"/>
      <c r="G12" s="197">
        <v>2</v>
      </c>
      <c r="H12" s="197">
        <v>2</v>
      </c>
      <c r="I12" s="197">
        <v>2</v>
      </c>
      <c r="J12" s="197">
        <v>2</v>
      </c>
      <c r="K12" s="197">
        <v>1</v>
      </c>
      <c r="L12" s="197">
        <v>1</v>
      </c>
      <c r="M12" s="197">
        <v>2</v>
      </c>
      <c r="N12" s="197">
        <v>1</v>
      </c>
      <c r="O12" s="197">
        <v>2</v>
      </c>
      <c r="P12" s="197">
        <v>3</v>
      </c>
      <c r="Q12" s="197">
        <v>2</v>
      </c>
      <c r="R12" s="197">
        <v>2</v>
      </c>
      <c r="S12" s="197">
        <v>2</v>
      </c>
      <c r="T12" s="197">
        <v>3</v>
      </c>
      <c r="U12" s="197">
        <v>3</v>
      </c>
      <c r="V12" s="197">
        <v>3</v>
      </c>
      <c r="W12" s="197">
        <v>3</v>
      </c>
      <c r="X12" s="197">
        <v>3</v>
      </c>
      <c r="Y12" s="309" t="str">
        <f t="shared" si="0"/>
        <v>2</v>
      </c>
      <c r="Z12" s="352" t="str">
        <f t="shared" si="1"/>
        <v>ดี</v>
      </c>
      <c r="AA12" s="37"/>
      <c r="AB12" s="169"/>
      <c r="AD12" s="57">
        <f t="shared" si="2"/>
        <v>2.083333333333333</v>
      </c>
      <c r="AE12" s="57">
        <f t="shared" si="3"/>
        <v>2.1666666666666665</v>
      </c>
      <c r="AF12" s="57">
        <f t="shared" si="4"/>
        <v>1</v>
      </c>
      <c r="AG12" s="57">
        <f t="shared" si="5"/>
        <v>2</v>
      </c>
      <c r="AH12" s="57">
        <f t="shared" si="6"/>
        <v>1.5</v>
      </c>
      <c r="AI12" s="57">
        <f t="shared" si="7"/>
        <v>1.5</v>
      </c>
      <c r="AJ12" s="57">
        <f t="shared" si="8"/>
        <v>2.5</v>
      </c>
      <c r="AK12" s="57">
        <f t="shared" si="9"/>
        <v>3</v>
      </c>
      <c r="AL12" s="57">
        <f t="shared" si="10"/>
        <v>3</v>
      </c>
    </row>
    <row r="13" spans="2:38" ht="20.100000000000001" customHeight="1">
      <c r="B13" s="169"/>
      <c r="C13" s="19"/>
      <c r="D13" s="351" t="str">
        <f>IF(ข้อมูลนร.2!D10="","",ข้อมูลนร.2!D10)</f>
        <v/>
      </c>
      <c r="E13" s="666" t="str">
        <f>IF(ข้อมูลนร.2!G10="","",ข้อมูลนร.2!G10)</f>
        <v/>
      </c>
      <c r="F13" s="66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309" t="str">
        <f t="shared" ref="Y13:Y49" si="11">IF(G13="","",IF(AD13="","",IF(AD13&gt;=2.5,"3",IF(AD13&gt;=1.5,"2",IF(AD13&gt;=1,"1","0")))))</f>
        <v/>
      </c>
      <c r="Z13" s="352" t="str">
        <f t="shared" ref="Z13:Z49" si="12">IF(G13="","",IF(AD13="","",IF(AD13&gt;=2.5,"ดีเยี่ยม",IF(AD13&gt;=1.5,"ดี",IF(AD13&gt;=1,"พอใช้","ไม่ผ่าน")))))</f>
        <v/>
      </c>
      <c r="AA13" s="37"/>
      <c r="AB13" s="169"/>
      <c r="AD13" s="57" t="str">
        <f t="shared" si="2"/>
        <v/>
      </c>
      <c r="AE13" s="57" t="e">
        <f t="shared" si="3"/>
        <v>#DIV/0!</v>
      </c>
      <c r="AF13" s="57" t="e">
        <f t="shared" si="4"/>
        <v>#DIV/0!</v>
      </c>
      <c r="AG13" s="57">
        <f t="shared" si="5"/>
        <v>0</v>
      </c>
      <c r="AH13" s="57" t="e">
        <f t="shared" si="6"/>
        <v>#DIV/0!</v>
      </c>
      <c r="AI13" s="57" t="e">
        <f t="shared" si="7"/>
        <v>#DIV/0!</v>
      </c>
      <c r="AJ13" s="57" t="e">
        <f t="shared" si="8"/>
        <v>#DIV/0!</v>
      </c>
      <c r="AK13" s="57" t="e">
        <f t="shared" si="9"/>
        <v>#DIV/0!</v>
      </c>
      <c r="AL13" s="57" t="e">
        <f t="shared" si="10"/>
        <v>#DIV/0!</v>
      </c>
    </row>
    <row r="14" spans="2:38" ht="20.100000000000001" customHeight="1">
      <c r="B14" s="169"/>
      <c r="C14" s="19"/>
      <c r="D14" s="351" t="str">
        <f>IF(ข้อมูลนร.2!D11="","",ข้อมูลนร.2!D11)</f>
        <v/>
      </c>
      <c r="E14" s="666" t="str">
        <f>IF(ข้อมูลนร.2!G11="","",ข้อมูลนร.2!G11)</f>
        <v/>
      </c>
      <c r="F14" s="66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309" t="str">
        <f t="shared" si="11"/>
        <v/>
      </c>
      <c r="Z14" s="352" t="str">
        <f t="shared" si="12"/>
        <v/>
      </c>
      <c r="AA14" s="37"/>
      <c r="AB14" s="169"/>
      <c r="AD14" s="57" t="str">
        <f t="shared" si="2"/>
        <v/>
      </c>
      <c r="AE14" s="57" t="e">
        <f t="shared" si="3"/>
        <v>#DIV/0!</v>
      </c>
      <c r="AF14" s="57" t="e">
        <f t="shared" si="4"/>
        <v>#DIV/0!</v>
      </c>
      <c r="AG14" s="57">
        <f t="shared" si="5"/>
        <v>0</v>
      </c>
      <c r="AH14" s="57" t="e">
        <f t="shared" si="6"/>
        <v>#DIV/0!</v>
      </c>
      <c r="AI14" s="57" t="e">
        <f t="shared" si="7"/>
        <v>#DIV/0!</v>
      </c>
      <c r="AJ14" s="57" t="e">
        <f t="shared" si="8"/>
        <v>#DIV/0!</v>
      </c>
      <c r="AK14" s="57" t="e">
        <f t="shared" si="9"/>
        <v>#DIV/0!</v>
      </c>
      <c r="AL14" s="57" t="e">
        <f t="shared" si="10"/>
        <v>#DIV/0!</v>
      </c>
    </row>
    <row r="15" spans="2:38" ht="20.100000000000001" customHeight="1">
      <c r="B15" s="169"/>
      <c r="C15" s="19"/>
      <c r="D15" s="351" t="str">
        <f>IF(ข้อมูลนร.2!D12="","",ข้อมูลนร.2!D12)</f>
        <v/>
      </c>
      <c r="E15" s="666" t="str">
        <f>IF(ข้อมูลนร.2!G12="","",ข้อมูลนร.2!G12)</f>
        <v/>
      </c>
      <c r="F15" s="66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309" t="str">
        <f t="shared" si="11"/>
        <v/>
      </c>
      <c r="Z15" s="352" t="str">
        <f t="shared" si="12"/>
        <v/>
      </c>
      <c r="AA15" s="37"/>
      <c r="AB15" s="169"/>
      <c r="AD15" s="57" t="str">
        <f t="shared" si="2"/>
        <v/>
      </c>
      <c r="AE15" s="57" t="e">
        <f t="shared" si="3"/>
        <v>#DIV/0!</v>
      </c>
      <c r="AF15" s="57" t="e">
        <f t="shared" si="4"/>
        <v>#DIV/0!</v>
      </c>
      <c r="AG15" s="57">
        <f t="shared" si="5"/>
        <v>0</v>
      </c>
      <c r="AH15" s="57" t="e">
        <f t="shared" si="6"/>
        <v>#DIV/0!</v>
      </c>
      <c r="AI15" s="57" t="e">
        <f t="shared" si="7"/>
        <v>#DIV/0!</v>
      </c>
      <c r="AJ15" s="57" t="e">
        <f t="shared" si="8"/>
        <v>#DIV/0!</v>
      </c>
      <c r="AK15" s="57" t="e">
        <f t="shared" si="9"/>
        <v>#DIV/0!</v>
      </c>
      <c r="AL15" s="57" t="e">
        <f t="shared" si="10"/>
        <v>#DIV/0!</v>
      </c>
    </row>
    <row r="16" spans="2:38" ht="20.100000000000001" customHeight="1">
      <c r="B16" s="169"/>
      <c r="C16" s="19"/>
      <c r="D16" s="351" t="str">
        <f>IF(ข้อมูลนร.2!D13="","",ข้อมูลนร.2!D13)</f>
        <v/>
      </c>
      <c r="E16" s="666" t="str">
        <f>IF(ข้อมูลนร.2!G13="","",ข้อมูลนร.2!G13)</f>
        <v/>
      </c>
      <c r="F16" s="66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309" t="str">
        <f t="shared" si="11"/>
        <v/>
      </c>
      <c r="Z16" s="352" t="str">
        <f t="shared" si="12"/>
        <v/>
      </c>
      <c r="AA16" s="37"/>
      <c r="AB16" s="169"/>
      <c r="AD16" s="57" t="str">
        <f t="shared" si="2"/>
        <v/>
      </c>
      <c r="AE16" s="57" t="e">
        <f t="shared" si="3"/>
        <v>#DIV/0!</v>
      </c>
      <c r="AF16" s="57" t="e">
        <f t="shared" si="4"/>
        <v>#DIV/0!</v>
      </c>
      <c r="AG16" s="57">
        <f t="shared" si="5"/>
        <v>0</v>
      </c>
      <c r="AH16" s="57" t="e">
        <f t="shared" si="6"/>
        <v>#DIV/0!</v>
      </c>
      <c r="AI16" s="57" t="e">
        <f t="shared" si="7"/>
        <v>#DIV/0!</v>
      </c>
      <c r="AJ16" s="57" t="e">
        <f t="shared" si="8"/>
        <v>#DIV/0!</v>
      </c>
      <c r="AK16" s="57" t="e">
        <f t="shared" si="9"/>
        <v>#DIV/0!</v>
      </c>
      <c r="AL16" s="57" t="e">
        <f t="shared" si="10"/>
        <v>#DIV/0!</v>
      </c>
    </row>
    <row r="17" spans="2:38" ht="20.100000000000001" customHeight="1">
      <c r="B17" s="169"/>
      <c r="C17" s="19"/>
      <c r="D17" s="351" t="str">
        <f>IF(ข้อมูลนร.2!D14="","",ข้อมูลนร.2!D14)</f>
        <v/>
      </c>
      <c r="E17" s="666" t="str">
        <f>IF(ข้อมูลนร.2!G14="","",ข้อมูลนร.2!G14)</f>
        <v/>
      </c>
      <c r="F17" s="66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309" t="str">
        <f t="shared" si="11"/>
        <v/>
      </c>
      <c r="Z17" s="352" t="str">
        <f t="shared" si="12"/>
        <v/>
      </c>
      <c r="AA17" s="37"/>
      <c r="AB17" s="169"/>
      <c r="AD17" s="57" t="str">
        <f t="shared" si="2"/>
        <v/>
      </c>
      <c r="AE17" s="57" t="e">
        <f t="shared" si="3"/>
        <v>#DIV/0!</v>
      </c>
      <c r="AF17" s="57" t="e">
        <f t="shared" si="4"/>
        <v>#DIV/0!</v>
      </c>
      <c r="AG17" s="57">
        <f t="shared" si="5"/>
        <v>0</v>
      </c>
      <c r="AH17" s="57" t="e">
        <f t="shared" si="6"/>
        <v>#DIV/0!</v>
      </c>
      <c r="AI17" s="57" t="e">
        <f t="shared" si="7"/>
        <v>#DIV/0!</v>
      </c>
      <c r="AJ17" s="57" t="e">
        <f t="shared" si="8"/>
        <v>#DIV/0!</v>
      </c>
      <c r="AK17" s="57" t="e">
        <f t="shared" si="9"/>
        <v>#DIV/0!</v>
      </c>
      <c r="AL17" s="57" t="e">
        <f t="shared" si="10"/>
        <v>#DIV/0!</v>
      </c>
    </row>
    <row r="18" spans="2:38" ht="20.100000000000001" customHeight="1">
      <c r="B18" s="169"/>
      <c r="C18" s="19"/>
      <c r="D18" s="351" t="str">
        <f>IF(ข้อมูลนร.2!D15="","",ข้อมูลนร.2!D15)</f>
        <v/>
      </c>
      <c r="E18" s="666" t="str">
        <f>IF(ข้อมูลนร.2!G15="","",ข้อมูลนร.2!G15)</f>
        <v/>
      </c>
      <c r="F18" s="66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309" t="str">
        <f t="shared" si="11"/>
        <v/>
      </c>
      <c r="Z18" s="352" t="str">
        <f t="shared" si="12"/>
        <v/>
      </c>
      <c r="AA18" s="37"/>
      <c r="AB18" s="169"/>
      <c r="AD18" s="57" t="str">
        <f t="shared" si="2"/>
        <v/>
      </c>
      <c r="AE18" s="57" t="e">
        <f t="shared" si="3"/>
        <v>#DIV/0!</v>
      </c>
      <c r="AF18" s="57" t="e">
        <f t="shared" si="4"/>
        <v>#DIV/0!</v>
      </c>
      <c r="AG18" s="57">
        <f t="shared" si="5"/>
        <v>0</v>
      </c>
      <c r="AH18" s="57" t="e">
        <f t="shared" si="6"/>
        <v>#DIV/0!</v>
      </c>
      <c r="AI18" s="57" t="e">
        <f t="shared" si="7"/>
        <v>#DIV/0!</v>
      </c>
      <c r="AJ18" s="57" t="e">
        <f t="shared" si="8"/>
        <v>#DIV/0!</v>
      </c>
      <c r="AK18" s="57" t="e">
        <f t="shared" si="9"/>
        <v>#DIV/0!</v>
      </c>
      <c r="AL18" s="57" t="e">
        <f t="shared" si="10"/>
        <v>#DIV/0!</v>
      </c>
    </row>
    <row r="19" spans="2:38" ht="20.100000000000001" customHeight="1">
      <c r="B19" s="169"/>
      <c r="C19" s="19"/>
      <c r="D19" s="351" t="str">
        <f>IF(ข้อมูลนร.2!D16="","",ข้อมูลนร.2!D16)</f>
        <v/>
      </c>
      <c r="E19" s="666" t="str">
        <f>IF(ข้อมูลนร.2!G16="","",ข้อมูลนร.2!G16)</f>
        <v/>
      </c>
      <c r="F19" s="66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309" t="str">
        <f t="shared" si="11"/>
        <v/>
      </c>
      <c r="Z19" s="352" t="str">
        <f t="shared" si="12"/>
        <v/>
      </c>
      <c r="AA19" s="37"/>
      <c r="AB19" s="169"/>
      <c r="AD19" s="57" t="str">
        <f t="shared" si="2"/>
        <v/>
      </c>
      <c r="AE19" s="57" t="e">
        <f t="shared" si="3"/>
        <v>#DIV/0!</v>
      </c>
      <c r="AF19" s="57" t="e">
        <f t="shared" si="4"/>
        <v>#DIV/0!</v>
      </c>
      <c r="AG19" s="57">
        <f t="shared" si="5"/>
        <v>0</v>
      </c>
      <c r="AH19" s="57" t="e">
        <f t="shared" si="6"/>
        <v>#DIV/0!</v>
      </c>
      <c r="AI19" s="57" t="e">
        <f t="shared" si="7"/>
        <v>#DIV/0!</v>
      </c>
      <c r="AJ19" s="57" t="e">
        <f t="shared" si="8"/>
        <v>#DIV/0!</v>
      </c>
      <c r="AK19" s="57" t="e">
        <f t="shared" si="9"/>
        <v>#DIV/0!</v>
      </c>
      <c r="AL19" s="57" t="e">
        <f t="shared" si="10"/>
        <v>#DIV/0!</v>
      </c>
    </row>
    <row r="20" spans="2:38" ht="20.100000000000001" customHeight="1">
      <c r="B20" s="169"/>
      <c r="C20" s="19"/>
      <c r="D20" s="351" t="str">
        <f>IF(ข้อมูลนร.2!D17="","",ข้อมูลนร.2!D17)</f>
        <v/>
      </c>
      <c r="E20" s="666" t="str">
        <f>IF(ข้อมูลนร.2!G17="","",ข้อมูลนร.2!G17)</f>
        <v/>
      </c>
      <c r="F20" s="66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309" t="str">
        <f t="shared" si="11"/>
        <v/>
      </c>
      <c r="Z20" s="352" t="str">
        <f t="shared" si="12"/>
        <v/>
      </c>
      <c r="AA20" s="37"/>
      <c r="AB20" s="169"/>
      <c r="AD20" s="57" t="str">
        <f t="shared" si="2"/>
        <v/>
      </c>
      <c r="AE20" s="57" t="e">
        <f t="shared" si="3"/>
        <v>#DIV/0!</v>
      </c>
      <c r="AF20" s="57" t="e">
        <f t="shared" si="4"/>
        <v>#DIV/0!</v>
      </c>
      <c r="AG20" s="57">
        <f t="shared" si="5"/>
        <v>0</v>
      </c>
      <c r="AH20" s="57" t="e">
        <f t="shared" si="6"/>
        <v>#DIV/0!</v>
      </c>
      <c r="AI20" s="57" t="e">
        <f t="shared" si="7"/>
        <v>#DIV/0!</v>
      </c>
      <c r="AJ20" s="57" t="e">
        <f t="shared" si="8"/>
        <v>#DIV/0!</v>
      </c>
      <c r="AK20" s="57" t="e">
        <f t="shared" si="9"/>
        <v>#DIV/0!</v>
      </c>
      <c r="AL20" s="57" t="e">
        <f t="shared" si="10"/>
        <v>#DIV/0!</v>
      </c>
    </row>
    <row r="21" spans="2:38" ht="20.100000000000001" customHeight="1">
      <c r="B21" s="169"/>
      <c r="C21" s="19"/>
      <c r="D21" s="351" t="str">
        <f>IF(ข้อมูลนร.2!D18="","",ข้อมูลนร.2!D18)</f>
        <v/>
      </c>
      <c r="E21" s="666" t="str">
        <f>IF(ข้อมูลนร.2!G18="","",ข้อมูลนร.2!G18)</f>
        <v/>
      </c>
      <c r="F21" s="66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309" t="str">
        <f t="shared" si="11"/>
        <v/>
      </c>
      <c r="Z21" s="352" t="str">
        <f t="shared" si="12"/>
        <v/>
      </c>
      <c r="AA21" s="37"/>
      <c r="AB21" s="169"/>
      <c r="AD21" s="57" t="str">
        <f t="shared" si="2"/>
        <v/>
      </c>
      <c r="AE21" s="57" t="e">
        <f t="shared" si="3"/>
        <v>#DIV/0!</v>
      </c>
      <c r="AF21" s="57" t="e">
        <f t="shared" si="4"/>
        <v>#DIV/0!</v>
      </c>
      <c r="AG21" s="57">
        <f t="shared" si="5"/>
        <v>0</v>
      </c>
      <c r="AH21" s="57" t="e">
        <f t="shared" si="6"/>
        <v>#DIV/0!</v>
      </c>
      <c r="AI21" s="57" t="e">
        <f t="shared" si="7"/>
        <v>#DIV/0!</v>
      </c>
      <c r="AJ21" s="57" t="e">
        <f t="shared" si="8"/>
        <v>#DIV/0!</v>
      </c>
      <c r="AK21" s="57" t="e">
        <f t="shared" si="9"/>
        <v>#DIV/0!</v>
      </c>
      <c r="AL21" s="57" t="e">
        <f t="shared" si="10"/>
        <v>#DIV/0!</v>
      </c>
    </row>
    <row r="22" spans="2:38" ht="20.100000000000001" customHeight="1">
      <c r="B22" s="169"/>
      <c r="C22" s="19"/>
      <c r="D22" s="351" t="str">
        <f>IF(ข้อมูลนร.2!D19="","",ข้อมูลนร.2!D19)</f>
        <v/>
      </c>
      <c r="E22" s="666" t="str">
        <f>IF(ข้อมูลนร.2!G19="","",ข้อมูลนร.2!G19)</f>
        <v/>
      </c>
      <c r="F22" s="66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309" t="str">
        <f t="shared" si="11"/>
        <v/>
      </c>
      <c r="Z22" s="352" t="str">
        <f t="shared" si="12"/>
        <v/>
      </c>
      <c r="AA22" s="37"/>
      <c r="AB22" s="169"/>
      <c r="AD22" s="57" t="str">
        <f t="shared" si="2"/>
        <v/>
      </c>
      <c r="AE22" s="57" t="e">
        <f t="shared" si="3"/>
        <v>#DIV/0!</v>
      </c>
      <c r="AF22" s="57" t="e">
        <f t="shared" si="4"/>
        <v>#DIV/0!</v>
      </c>
      <c r="AG22" s="57">
        <f t="shared" si="5"/>
        <v>0</v>
      </c>
      <c r="AH22" s="57" t="e">
        <f t="shared" si="6"/>
        <v>#DIV/0!</v>
      </c>
      <c r="AI22" s="57" t="e">
        <f t="shared" si="7"/>
        <v>#DIV/0!</v>
      </c>
      <c r="AJ22" s="57" t="e">
        <f t="shared" si="8"/>
        <v>#DIV/0!</v>
      </c>
      <c r="AK22" s="57" t="e">
        <f t="shared" si="9"/>
        <v>#DIV/0!</v>
      </c>
      <c r="AL22" s="57" t="e">
        <f t="shared" si="10"/>
        <v>#DIV/0!</v>
      </c>
    </row>
    <row r="23" spans="2:38" ht="20.100000000000001" customHeight="1">
      <c r="B23" s="169"/>
      <c r="C23" s="19"/>
      <c r="D23" s="351" t="str">
        <f>IF(ข้อมูลนร.2!D20="","",ข้อมูลนร.2!D20)</f>
        <v/>
      </c>
      <c r="E23" s="666" t="str">
        <f>IF(ข้อมูลนร.2!G20="","",ข้อมูลนร.2!G20)</f>
        <v/>
      </c>
      <c r="F23" s="66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309" t="str">
        <f t="shared" si="11"/>
        <v/>
      </c>
      <c r="Z23" s="352" t="str">
        <f t="shared" si="12"/>
        <v/>
      </c>
      <c r="AA23" s="37"/>
      <c r="AB23" s="169"/>
      <c r="AD23" s="57" t="str">
        <f t="shared" si="2"/>
        <v/>
      </c>
      <c r="AE23" s="57" t="e">
        <f t="shared" si="3"/>
        <v>#DIV/0!</v>
      </c>
      <c r="AF23" s="57" t="e">
        <f t="shared" si="4"/>
        <v>#DIV/0!</v>
      </c>
      <c r="AG23" s="57">
        <f t="shared" si="5"/>
        <v>0</v>
      </c>
      <c r="AH23" s="57" t="e">
        <f t="shared" si="6"/>
        <v>#DIV/0!</v>
      </c>
      <c r="AI23" s="57" t="e">
        <f t="shared" si="7"/>
        <v>#DIV/0!</v>
      </c>
      <c r="AJ23" s="57" t="e">
        <f t="shared" si="8"/>
        <v>#DIV/0!</v>
      </c>
      <c r="AK23" s="57" t="e">
        <f t="shared" si="9"/>
        <v>#DIV/0!</v>
      </c>
      <c r="AL23" s="57" t="e">
        <f t="shared" si="10"/>
        <v>#DIV/0!</v>
      </c>
    </row>
    <row r="24" spans="2:38" ht="20.100000000000001" customHeight="1">
      <c r="B24" s="169"/>
      <c r="C24" s="19"/>
      <c r="D24" s="351" t="str">
        <f>IF(ข้อมูลนร.2!D21="","",ข้อมูลนร.2!D21)</f>
        <v/>
      </c>
      <c r="E24" s="666" t="str">
        <f>IF(ข้อมูลนร.2!G21="","",ข้อมูลนร.2!G21)</f>
        <v/>
      </c>
      <c r="F24" s="66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309" t="str">
        <f t="shared" si="11"/>
        <v/>
      </c>
      <c r="Z24" s="352" t="str">
        <f t="shared" si="12"/>
        <v/>
      </c>
      <c r="AA24" s="37"/>
      <c r="AB24" s="169"/>
      <c r="AD24" s="57" t="str">
        <f t="shared" si="2"/>
        <v/>
      </c>
      <c r="AE24" s="57" t="e">
        <f t="shared" si="3"/>
        <v>#DIV/0!</v>
      </c>
      <c r="AF24" s="57" t="e">
        <f t="shared" si="4"/>
        <v>#DIV/0!</v>
      </c>
      <c r="AG24" s="57">
        <f t="shared" si="5"/>
        <v>0</v>
      </c>
      <c r="AH24" s="57" t="e">
        <f t="shared" si="6"/>
        <v>#DIV/0!</v>
      </c>
      <c r="AI24" s="57" t="e">
        <f t="shared" si="7"/>
        <v>#DIV/0!</v>
      </c>
      <c r="AJ24" s="57" t="e">
        <f t="shared" si="8"/>
        <v>#DIV/0!</v>
      </c>
      <c r="AK24" s="57" t="e">
        <f t="shared" si="9"/>
        <v>#DIV/0!</v>
      </c>
      <c r="AL24" s="57" t="e">
        <f t="shared" si="10"/>
        <v>#DIV/0!</v>
      </c>
    </row>
    <row r="25" spans="2:38" ht="20.100000000000001" customHeight="1">
      <c r="B25" s="169"/>
      <c r="C25" s="19"/>
      <c r="D25" s="351" t="str">
        <f>IF(ข้อมูลนร.2!D22="","",ข้อมูลนร.2!D22)</f>
        <v/>
      </c>
      <c r="E25" s="666" t="str">
        <f>IF(ข้อมูลนร.2!G22="","",ข้อมูลนร.2!G22)</f>
        <v/>
      </c>
      <c r="F25" s="66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309" t="str">
        <f t="shared" si="11"/>
        <v/>
      </c>
      <c r="Z25" s="352" t="str">
        <f t="shared" si="12"/>
        <v/>
      </c>
      <c r="AA25" s="37"/>
      <c r="AB25" s="169"/>
      <c r="AD25" s="57" t="str">
        <f t="shared" si="2"/>
        <v/>
      </c>
      <c r="AE25" s="57" t="e">
        <f t="shared" si="3"/>
        <v>#DIV/0!</v>
      </c>
      <c r="AF25" s="57" t="e">
        <f t="shared" si="4"/>
        <v>#DIV/0!</v>
      </c>
      <c r="AG25" s="57">
        <f t="shared" si="5"/>
        <v>0</v>
      </c>
      <c r="AH25" s="57" t="e">
        <f t="shared" si="6"/>
        <v>#DIV/0!</v>
      </c>
      <c r="AI25" s="57" t="e">
        <f t="shared" si="7"/>
        <v>#DIV/0!</v>
      </c>
      <c r="AJ25" s="57" t="e">
        <f t="shared" si="8"/>
        <v>#DIV/0!</v>
      </c>
      <c r="AK25" s="57" t="e">
        <f t="shared" si="9"/>
        <v>#DIV/0!</v>
      </c>
      <c r="AL25" s="57" t="e">
        <f t="shared" si="10"/>
        <v>#DIV/0!</v>
      </c>
    </row>
    <row r="26" spans="2:38" ht="20.100000000000001" customHeight="1">
      <c r="B26" s="169"/>
      <c r="C26" s="19"/>
      <c r="D26" s="351" t="str">
        <f>IF(ข้อมูลนร.2!D23="","",ข้อมูลนร.2!D23)</f>
        <v/>
      </c>
      <c r="E26" s="666" t="str">
        <f>IF(ข้อมูลนร.2!G23="","",ข้อมูลนร.2!G23)</f>
        <v/>
      </c>
      <c r="F26" s="66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309" t="str">
        <f t="shared" si="11"/>
        <v/>
      </c>
      <c r="Z26" s="352" t="str">
        <f t="shared" si="12"/>
        <v/>
      </c>
      <c r="AA26" s="37"/>
      <c r="AB26" s="169"/>
      <c r="AD26" s="57" t="str">
        <f t="shared" si="2"/>
        <v/>
      </c>
      <c r="AE26" s="57" t="e">
        <f t="shared" si="3"/>
        <v>#DIV/0!</v>
      </c>
      <c r="AF26" s="57" t="e">
        <f t="shared" si="4"/>
        <v>#DIV/0!</v>
      </c>
      <c r="AG26" s="57">
        <f t="shared" si="5"/>
        <v>0</v>
      </c>
      <c r="AH26" s="57" t="e">
        <f t="shared" si="6"/>
        <v>#DIV/0!</v>
      </c>
      <c r="AI26" s="57" t="e">
        <f t="shared" si="7"/>
        <v>#DIV/0!</v>
      </c>
      <c r="AJ26" s="57" t="e">
        <f t="shared" si="8"/>
        <v>#DIV/0!</v>
      </c>
      <c r="AK26" s="57" t="e">
        <f t="shared" si="9"/>
        <v>#DIV/0!</v>
      </c>
      <c r="AL26" s="57" t="e">
        <f t="shared" si="10"/>
        <v>#DIV/0!</v>
      </c>
    </row>
    <row r="27" spans="2:38" ht="20.100000000000001" customHeight="1">
      <c r="B27" s="169"/>
      <c r="C27" s="19"/>
      <c r="D27" s="351" t="str">
        <f>IF(ข้อมูลนร.2!D24="","",ข้อมูลนร.2!D24)</f>
        <v/>
      </c>
      <c r="E27" s="666" t="str">
        <f>IF(ข้อมูลนร.2!G24="","",ข้อมูลนร.2!G24)</f>
        <v/>
      </c>
      <c r="F27" s="66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309" t="str">
        <f t="shared" si="11"/>
        <v/>
      </c>
      <c r="Z27" s="352" t="str">
        <f t="shared" si="12"/>
        <v/>
      </c>
      <c r="AA27" s="37"/>
      <c r="AB27" s="169"/>
      <c r="AD27" s="57" t="str">
        <f t="shared" si="2"/>
        <v/>
      </c>
      <c r="AE27" s="57" t="e">
        <f t="shared" si="3"/>
        <v>#DIV/0!</v>
      </c>
      <c r="AF27" s="57" t="e">
        <f t="shared" si="4"/>
        <v>#DIV/0!</v>
      </c>
      <c r="AG27" s="57">
        <f t="shared" si="5"/>
        <v>0</v>
      </c>
      <c r="AH27" s="57" t="e">
        <f t="shared" si="6"/>
        <v>#DIV/0!</v>
      </c>
      <c r="AI27" s="57" t="e">
        <f t="shared" si="7"/>
        <v>#DIV/0!</v>
      </c>
      <c r="AJ27" s="57" t="e">
        <f t="shared" si="8"/>
        <v>#DIV/0!</v>
      </c>
      <c r="AK27" s="57" t="e">
        <f t="shared" si="9"/>
        <v>#DIV/0!</v>
      </c>
      <c r="AL27" s="57" t="e">
        <f t="shared" si="10"/>
        <v>#DIV/0!</v>
      </c>
    </row>
    <row r="28" spans="2:38" ht="20.100000000000001" customHeight="1">
      <c r="B28" s="169"/>
      <c r="C28" s="19"/>
      <c r="D28" s="351" t="str">
        <f>IF(ข้อมูลนร.2!D25="","",ข้อมูลนร.2!D25)</f>
        <v/>
      </c>
      <c r="E28" s="666" t="str">
        <f>IF(ข้อมูลนร.2!G25="","",ข้อมูลนร.2!G25)</f>
        <v/>
      </c>
      <c r="F28" s="66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309" t="str">
        <f t="shared" si="11"/>
        <v/>
      </c>
      <c r="Z28" s="352" t="str">
        <f t="shared" si="12"/>
        <v/>
      </c>
      <c r="AA28" s="37"/>
      <c r="AB28" s="169"/>
      <c r="AD28" s="57" t="str">
        <f t="shared" si="2"/>
        <v/>
      </c>
      <c r="AE28" s="57" t="e">
        <f t="shared" si="3"/>
        <v>#DIV/0!</v>
      </c>
      <c r="AF28" s="57" t="e">
        <f t="shared" si="4"/>
        <v>#DIV/0!</v>
      </c>
      <c r="AG28" s="57">
        <f t="shared" si="5"/>
        <v>0</v>
      </c>
      <c r="AH28" s="57" t="e">
        <f t="shared" si="6"/>
        <v>#DIV/0!</v>
      </c>
      <c r="AI28" s="57" t="e">
        <f t="shared" si="7"/>
        <v>#DIV/0!</v>
      </c>
      <c r="AJ28" s="57" t="e">
        <f t="shared" si="8"/>
        <v>#DIV/0!</v>
      </c>
      <c r="AK28" s="57" t="e">
        <f t="shared" si="9"/>
        <v>#DIV/0!</v>
      </c>
      <c r="AL28" s="57" t="e">
        <f t="shared" si="10"/>
        <v>#DIV/0!</v>
      </c>
    </row>
    <row r="29" spans="2:38" ht="20.100000000000001" customHeight="1">
      <c r="B29" s="169"/>
      <c r="C29" s="19"/>
      <c r="D29" s="351" t="str">
        <f>IF(ข้อมูลนร.2!D26="","",ข้อมูลนร.2!D26)</f>
        <v/>
      </c>
      <c r="E29" s="666" t="str">
        <f>IF(ข้อมูลนร.2!G26="","",ข้อมูลนร.2!G26)</f>
        <v/>
      </c>
      <c r="F29" s="66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309" t="str">
        <f t="shared" si="11"/>
        <v/>
      </c>
      <c r="Z29" s="352" t="str">
        <f t="shared" si="12"/>
        <v/>
      </c>
      <c r="AA29" s="37"/>
      <c r="AB29" s="169"/>
      <c r="AD29" s="57" t="str">
        <f t="shared" si="2"/>
        <v/>
      </c>
      <c r="AE29" s="57" t="e">
        <f t="shared" si="3"/>
        <v>#DIV/0!</v>
      </c>
      <c r="AF29" s="57" t="e">
        <f t="shared" si="4"/>
        <v>#DIV/0!</v>
      </c>
      <c r="AG29" s="57">
        <f t="shared" si="5"/>
        <v>0</v>
      </c>
      <c r="AH29" s="57" t="e">
        <f t="shared" si="6"/>
        <v>#DIV/0!</v>
      </c>
      <c r="AI29" s="57" t="e">
        <f t="shared" si="7"/>
        <v>#DIV/0!</v>
      </c>
      <c r="AJ29" s="57" t="e">
        <f t="shared" si="8"/>
        <v>#DIV/0!</v>
      </c>
      <c r="AK29" s="57" t="e">
        <f t="shared" si="9"/>
        <v>#DIV/0!</v>
      </c>
      <c r="AL29" s="57" t="e">
        <f t="shared" si="10"/>
        <v>#DIV/0!</v>
      </c>
    </row>
    <row r="30" spans="2:38" ht="20.100000000000001" customHeight="1">
      <c r="B30" s="169"/>
      <c r="C30" s="19"/>
      <c r="D30" s="351" t="str">
        <f>IF(ข้อมูลนร.2!D27="","",ข้อมูลนร.2!D27)</f>
        <v/>
      </c>
      <c r="E30" s="666" t="str">
        <f>IF(ข้อมูลนร.2!G27="","",ข้อมูลนร.2!G27)</f>
        <v/>
      </c>
      <c r="F30" s="66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309" t="str">
        <f t="shared" si="11"/>
        <v/>
      </c>
      <c r="Z30" s="352" t="str">
        <f t="shared" si="12"/>
        <v/>
      </c>
      <c r="AA30" s="37"/>
      <c r="AB30" s="169"/>
      <c r="AD30" s="57" t="str">
        <f t="shared" si="2"/>
        <v/>
      </c>
      <c r="AE30" s="57" t="e">
        <f t="shared" si="3"/>
        <v>#DIV/0!</v>
      </c>
      <c r="AF30" s="57" t="e">
        <f t="shared" si="4"/>
        <v>#DIV/0!</v>
      </c>
      <c r="AG30" s="57">
        <f t="shared" si="5"/>
        <v>0</v>
      </c>
      <c r="AH30" s="57" t="e">
        <f t="shared" si="6"/>
        <v>#DIV/0!</v>
      </c>
      <c r="AI30" s="57" t="e">
        <f t="shared" si="7"/>
        <v>#DIV/0!</v>
      </c>
      <c r="AJ30" s="57" t="e">
        <f t="shared" si="8"/>
        <v>#DIV/0!</v>
      </c>
      <c r="AK30" s="57" t="e">
        <f t="shared" si="9"/>
        <v>#DIV/0!</v>
      </c>
      <c r="AL30" s="57" t="e">
        <f t="shared" si="10"/>
        <v>#DIV/0!</v>
      </c>
    </row>
    <row r="31" spans="2:38" ht="20.100000000000001" customHeight="1">
      <c r="B31" s="169"/>
      <c r="C31" s="19"/>
      <c r="D31" s="351" t="str">
        <f>IF(ข้อมูลนร.2!D28="","",ข้อมูลนร.2!D28)</f>
        <v/>
      </c>
      <c r="E31" s="666" t="str">
        <f>IF(ข้อมูลนร.2!G28="","",ข้อมูลนร.2!G28)</f>
        <v/>
      </c>
      <c r="F31" s="66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309" t="str">
        <f t="shared" si="11"/>
        <v/>
      </c>
      <c r="Z31" s="352" t="str">
        <f t="shared" si="12"/>
        <v/>
      </c>
      <c r="AA31" s="37"/>
      <c r="AB31" s="169"/>
      <c r="AD31" s="57" t="str">
        <f t="shared" si="2"/>
        <v/>
      </c>
      <c r="AE31" s="57" t="e">
        <f t="shared" si="3"/>
        <v>#DIV/0!</v>
      </c>
      <c r="AF31" s="57" t="e">
        <f t="shared" si="4"/>
        <v>#DIV/0!</v>
      </c>
      <c r="AG31" s="57">
        <f t="shared" si="5"/>
        <v>0</v>
      </c>
      <c r="AH31" s="57" t="e">
        <f t="shared" si="6"/>
        <v>#DIV/0!</v>
      </c>
      <c r="AI31" s="57" t="e">
        <f t="shared" si="7"/>
        <v>#DIV/0!</v>
      </c>
      <c r="AJ31" s="57" t="e">
        <f t="shared" si="8"/>
        <v>#DIV/0!</v>
      </c>
      <c r="AK31" s="57" t="e">
        <f t="shared" si="9"/>
        <v>#DIV/0!</v>
      </c>
      <c r="AL31" s="57" t="e">
        <f t="shared" si="10"/>
        <v>#DIV/0!</v>
      </c>
    </row>
    <row r="32" spans="2:38" ht="20.100000000000001" customHeight="1">
      <c r="B32" s="169"/>
      <c r="C32" s="19"/>
      <c r="D32" s="351" t="str">
        <f>IF(ข้อมูลนร.2!D29="","",ข้อมูลนร.2!D29)</f>
        <v/>
      </c>
      <c r="E32" s="666" t="str">
        <f>IF(ข้อมูลนร.2!G29="","",ข้อมูลนร.2!G29)</f>
        <v/>
      </c>
      <c r="F32" s="66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309" t="str">
        <f t="shared" si="11"/>
        <v/>
      </c>
      <c r="Z32" s="352" t="str">
        <f t="shared" si="12"/>
        <v/>
      </c>
      <c r="AA32" s="37"/>
      <c r="AB32" s="169"/>
      <c r="AD32" s="57" t="str">
        <f t="shared" si="2"/>
        <v/>
      </c>
      <c r="AE32" s="57" t="e">
        <f t="shared" si="3"/>
        <v>#DIV/0!</v>
      </c>
      <c r="AF32" s="57" t="e">
        <f t="shared" si="4"/>
        <v>#DIV/0!</v>
      </c>
      <c r="AG32" s="57">
        <f t="shared" si="5"/>
        <v>0</v>
      </c>
      <c r="AH32" s="57" t="e">
        <f t="shared" si="6"/>
        <v>#DIV/0!</v>
      </c>
      <c r="AI32" s="57" t="e">
        <f t="shared" si="7"/>
        <v>#DIV/0!</v>
      </c>
      <c r="AJ32" s="57" t="e">
        <f t="shared" si="8"/>
        <v>#DIV/0!</v>
      </c>
      <c r="AK32" s="57" t="e">
        <f t="shared" si="9"/>
        <v>#DIV/0!</v>
      </c>
      <c r="AL32" s="57" t="e">
        <f t="shared" si="10"/>
        <v>#DIV/0!</v>
      </c>
    </row>
    <row r="33" spans="2:38" ht="20.100000000000001" customHeight="1">
      <c r="B33" s="169"/>
      <c r="C33" s="19"/>
      <c r="D33" s="351" t="str">
        <f>IF(ข้อมูลนร.2!D30="","",ข้อมูลนร.2!D30)</f>
        <v/>
      </c>
      <c r="E33" s="666" t="str">
        <f>IF(ข้อมูลนร.2!G30="","",ข้อมูลนร.2!G30)</f>
        <v/>
      </c>
      <c r="F33" s="66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309" t="str">
        <f t="shared" si="11"/>
        <v/>
      </c>
      <c r="Z33" s="352" t="str">
        <f t="shared" si="12"/>
        <v/>
      </c>
      <c r="AA33" s="37"/>
      <c r="AB33" s="169"/>
      <c r="AD33" s="57" t="str">
        <f t="shared" si="2"/>
        <v/>
      </c>
      <c r="AE33" s="57" t="e">
        <f t="shared" si="3"/>
        <v>#DIV/0!</v>
      </c>
      <c r="AF33" s="57" t="e">
        <f t="shared" si="4"/>
        <v>#DIV/0!</v>
      </c>
      <c r="AG33" s="57">
        <f t="shared" si="5"/>
        <v>0</v>
      </c>
      <c r="AH33" s="57" t="e">
        <f t="shared" si="6"/>
        <v>#DIV/0!</v>
      </c>
      <c r="AI33" s="57" t="e">
        <f t="shared" si="7"/>
        <v>#DIV/0!</v>
      </c>
      <c r="AJ33" s="57" t="e">
        <f t="shared" si="8"/>
        <v>#DIV/0!</v>
      </c>
      <c r="AK33" s="57" t="e">
        <f t="shared" si="9"/>
        <v>#DIV/0!</v>
      </c>
      <c r="AL33" s="57" t="e">
        <f t="shared" si="10"/>
        <v>#DIV/0!</v>
      </c>
    </row>
    <row r="34" spans="2:38" ht="20.100000000000001" customHeight="1">
      <c r="B34" s="169"/>
      <c r="C34" s="19"/>
      <c r="D34" s="351" t="str">
        <f>IF(ข้อมูลนร.2!D31="","",ข้อมูลนร.2!D31)</f>
        <v/>
      </c>
      <c r="E34" s="666" t="str">
        <f>IF(ข้อมูลนร.2!G31="","",ข้อมูลนร.2!G31)</f>
        <v/>
      </c>
      <c r="F34" s="66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309" t="str">
        <f t="shared" si="11"/>
        <v/>
      </c>
      <c r="Z34" s="352" t="str">
        <f t="shared" si="12"/>
        <v/>
      </c>
      <c r="AA34" s="37"/>
      <c r="AB34" s="169"/>
      <c r="AD34" s="57" t="str">
        <f t="shared" si="2"/>
        <v/>
      </c>
      <c r="AE34" s="57" t="e">
        <f t="shared" si="3"/>
        <v>#DIV/0!</v>
      </c>
      <c r="AF34" s="57" t="e">
        <f t="shared" si="4"/>
        <v>#DIV/0!</v>
      </c>
      <c r="AG34" s="57">
        <f t="shared" si="5"/>
        <v>0</v>
      </c>
      <c r="AH34" s="57" t="e">
        <f t="shared" si="6"/>
        <v>#DIV/0!</v>
      </c>
      <c r="AI34" s="57" t="e">
        <f t="shared" si="7"/>
        <v>#DIV/0!</v>
      </c>
      <c r="AJ34" s="57" t="e">
        <f t="shared" si="8"/>
        <v>#DIV/0!</v>
      </c>
      <c r="AK34" s="57" t="e">
        <f t="shared" si="9"/>
        <v>#DIV/0!</v>
      </c>
      <c r="AL34" s="57" t="e">
        <f t="shared" si="10"/>
        <v>#DIV/0!</v>
      </c>
    </row>
    <row r="35" spans="2:38" ht="20.100000000000001" customHeight="1">
      <c r="B35" s="169"/>
      <c r="C35" s="19"/>
      <c r="D35" s="351" t="str">
        <f>IF(ข้อมูลนร.2!D32="","",ข้อมูลนร.2!D32)</f>
        <v/>
      </c>
      <c r="E35" s="666" t="str">
        <f>IF(ข้อมูลนร.2!G32="","",ข้อมูลนร.2!G32)</f>
        <v/>
      </c>
      <c r="F35" s="66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309" t="str">
        <f t="shared" si="11"/>
        <v/>
      </c>
      <c r="Z35" s="352" t="str">
        <f t="shared" si="12"/>
        <v/>
      </c>
      <c r="AA35" s="37"/>
      <c r="AB35" s="169"/>
      <c r="AD35" s="57" t="str">
        <f t="shared" si="2"/>
        <v/>
      </c>
      <c r="AE35" s="57" t="e">
        <f t="shared" si="3"/>
        <v>#DIV/0!</v>
      </c>
      <c r="AF35" s="57" t="e">
        <f t="shared" si="4"/>
        <v>#DIV/0!</v>
      </c>
      <c r="AG35" s="57">
        <f t="shared" si="5"/>
        <v>0</v>
      </c>
      <c r="AH35" s="57" t="e">
        <f t="shared" si="6"/>
        <v>#DIV/0!</v>
      </c>
      <c r="AI35" s="57" t="e">
        <f t="shared" si="7"/>
        <v>#DIV/0!</v>
      </c>
      <c r="AJ35" s="57" t="e">
        <f t="shared" si="8"/>
        <v>#DIV/0!</v>
      </c>
      <c r="AK35" s="57" t="e">
        <f t="shared" si="9"/>
        <v>#DIV/0!</v>
      </c>
      <c r="AL35" s="57" t="e">
        <f t="shared" si="10"/>
        <v>#DIV/0!</v>
      </c>
    </row>
    <row r="36" spans="2:38" ht="20.100000000000001" customHeight="1">
      <c r="B36" s="169"/>
      <c r="C36" s="19"/>
      <c r="D36" s="351" t="str">
        <f>IF(ข้อมูลนร.2!D33="","",ข้อมูลนร.2!D33)</f>
        <v/>
      </c>
      <c r="E36" s="666" t="str">
        <f>IF(ข้อมูลนร.2!G33="","",ข้อมูลนร.2!G33)</f>
        <v/>
      </c>
      <c r="F36" s="66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309" t="str">
        <f t="shared" si="11"/>
        <v/>
      </c>
      <c r="Z36" s="352" t="str">
        <f t="shared" si="12"/>
        <v/>
      </c>
      <c r="AA36" s="37"/>
      <c r="AB36" s="169"/>
      <c r="AD36" s="57" t="str">
        <f t="shared" si="2"/>
        <v/>
      </c>
      <c r="AE36" s="57" t="e">
        <f t="shared" si="3"/>
        <v>#DIV/0!</v>
      </c>
      <c r="AF36" s="57" t="e">
        <f t="shared" si="4"/>
        <v>#DIV/0!</v>
      </c>
      <c r="AG36" s="57">
        <f t="shared" si="5"/>
        <v>0</v>
      </c>
      <c r="AH36" s="57" t="e">
        <f t="shared" si="6"/>
        <v>#DIV/0!</v>
      </c>
      <c r="AI36" s="57" t="e">
        <f t="shared" si="7"/>
        <v>#DIV/0!</v>
      </c>
      <c r="AJ36" s="57" t="e">
        <f t="shared" si="8"/>
        <v>#DIV/0!</v>
      </c>
      <c r="AK36" s="57" t="e">
        <f t="shared" si="9"/>
        <v>#DIV/0!</v>
      </c>
      <c r="AL36" s="57" t="e">
        <f t="shared" si="10"/>
        <v>#DIV/0!</v>
      </c>
    </row>
    <row r="37" spans="2:38" ht="20.100000000000001" customHeight="1">
      <c r="B37" s="169"/>
      <c r="C37" s="19"/>
      <c r="D37" s="351" t="str">
        <f>IF(ข้อมูลนร.2!D34="","",ข้อมูลนร.2!D34)</f>
        <v/>
      </c>
      <c r="E37" s="666" t="str">
        <f>IF(ข้อมูลนร.2!G34="","",ข้อมูลนร.2!G34)</f>
        <v/>
      </c>
      <c r="F37" s="66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309" t="str">
        <f t="shared" si="11"/>
        <v/>
      </c>
      <c r="Z37" s="352" t="str">
        <f t="shared" si="12"/>
        <v/>
      </c>
      <c r="AA37" s="37"/>
      <c r="AB37" s="169"/>
      <c r="AD37" s="57" t="str">
        <f t="shared" si="2"/>
        <v/>
      </c>
      <c r="AE37" s="57" t="e">
        <f t="shared" si="3"/>
        <v>#DIV/0!</v>
      </c>
      <c r="AF37" s="57" t="e">
        <f t="shared" si="4"/>
        <v>#DIV/0!</v>
      </c>
      <c r="AG37" s="57">
        <f t="shared" si="5"/>
        <v>0</v>
      </c>
      <c r="AH37" s="57" t="e">
        <f t="shared" si="6"/>
        <v>#DIV/0!</v>
      </c>
      <c r="AI37" s="57" t="e">
        <f t="shared" si="7"/>
        <v>#DIV/0!</v>
      </c>
      <c r="AJ37" s="57" t="e">
        <f t="shared" si="8"/>
        <v>#DIV/0!</v>
      </c>
      <c r="AK37" s="57" t="e">
        <f t="shared" si="9"/>
        <v>#DIV/0!</v>
      </c>
      <c r="AL37" s="57" t="e">
        <f t="shared" si="10"/>
        <v>#DIV/0!</v>
      </c>
    </row>
    <row r="38" spans="2:38" ht="20.100000000000001" customHeight="1">
      <c r="B38" s="169"/>
      <c r="C38" s="19"/>
      <c r="D38" s="351" t="str">
        <f>IF(ข้อมูลนร.2!D35="","",ข้อมูลนร.2!D35)</f>
        <v/>
      </c>
      <c r="E38" s="666" t="str">
        <f>IF(ข้อมูลนร.2!G35="","",ข้อมูลนร.2!G35)</f>
        <v/>
      </c>
      <c r="F38" s="66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309" t="str">
        <f t="shared" si="11"/>
        <v/>
      </c>
      <c r="Z38" s="352" t="str">
        <f t="shared" si="12"/>
        <v/>
      </c>
      <c r="AA38" s="37"/>
      <c r="AB38" s="169"/>
      <c r="AD38" s="57" t="str">
        <f t="shared" si="2"/>
        <v/>
      </c>
      <c r="AE38" s="57" t="e">
        <f t="shared" si="3"/>
        <v>#DIV/0!</v>
      </c>
      <c r="AF38" s="57" t="e">
        <f t="shared" si="4"/>
        <v>#DIV/0!</v>
      </c>
      <c r="AG38" s="57">
        <f t="shared" si="5"/>
        <v>0</v>
      </c>
      <c r="AH38" s="57" t="e">
        <f t="shared" si="6"/>
        <v>#DIV/0!</v>
      </c>
      <c r="AI38" s="57" t="e">
        <f t="shared" si="7"/>
        <v>#DIV/0!</v>
      </c>
      <c r="AJ38" s="57" t="e">
        <f t="shared" si="8"/>
        <v>#DIV/0!</v>
      </c>
      <c r="AK38" s="57" t="e">
        <f t="shared" si="9"/>
        <v>#DIV/0!</v>
      </c>
      <c r="AL38" s="57" t="e">
        <f t="shared" si="10"/>
        <v>#DIV/0!</v>
      </c>
    </row>
    <row r="39" spans="2:38" ht="20.100000000000001" customHeight="1">
      <c r="B39" s="169"/>
      <c r="C39" s="19"/>
      <c r="D39" s="351" t="str">
        <f>IF(ข้อมูลนร.2!D36="","",ข้อมูลนร.2!D36)</f>
        <v/>
      </c>
      <c r="E39" s="666" t="str">
        <f>IF(ข้อมูลนร.2!G36="","",ข้อมูลนร.2!G36)</f>
        <v/>
      </c>
      <c r="F39" s="66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309" t="str">
        <f t="shared" si="11"/>
        <v/>
      </c>
      <c r="Z39" s="352" t="str">
        <f t="shared" si="12"/>
        <v/>
      </c>
      <c r="AA39" s="37"/>
      <c r="AB39" s="169"/>
      <c r="AD39" s="57" t="str">
        <f t="shared" si="2"/>
        <v/>
      </c>
      <c r="AE39" s="57" t="e">
        <f t="shared" si="3"/>
        <v>#DIV/0!</v>
      </c>
      <c r="AF39" s="57" t="e">
        <f t="shared" si="4"/>
        <v>#DIV/0!</v>
      </c>
      <c r="AG39" s="57">
        <f t="shared" si="5"/>
        <v>0</v>
      </c>
      <c r="AH39" s="57" t="e">
        <f t="shared" si="6"/>
        <v>#DIV/0!</v>
      </c>
      <c r="AI39" s="57" t="e">
        <f t="shared" si="7"/>
        <v>#DIV/0!</v>
      </c>
      <c r="AJ39" s="57" t="e">
        <f t="shared" si="8"/>
        <v>#DIV/0!</v>
      </c>
      <c r="AK39" s="57" t="e">
        <f t="shared" si="9"/>
        <v>#DIV/0!</v>
      </c>
      <c r="AL39" s="57" t="e">
        <f t="shared" si="10"/>
        <v>#DIV/0!</v>
      </c>
    </row>
    <row r="40" spans="2:38" ht="20.100000000000001" customHeight="1">
      <c r="B40" s="169"/>
      <c r="C40" s="19"/>
      <c r="D40" s="351" t="str">
        <f>IF(ข้อมูลนร.2!D37="","",ข้อมูลนร.2!D37)</f>
        <v/>
      </c>
      <c r="E40" s="666" t="str">
        <f>IF(ข้อมูลนร.2!G37="","",ข้อมูลนร.2!G37)</f>
        <v/>
      </c>
      <c r="F40" s="66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309" t="str">
        <f t="shared" si="11"/>
        <v/>
      </c>
      <c r="Z40" s="352" t="str">
        <f t="shared" si="12"/>
        <v/>
      </c>
      <c r="AA40" s="37"/>
      <c r="AB40" s="169"/>
      <c r="AD40" s="57" t="str">
        <f t="shared" si="2"/>
        <v/>
      </c>
      <c r="AE40" s="57" t="e">
        <f t="shared" si="3"/>
        <v>#DIV/0!</v>
      </c>
      <c r="AF40" s="57" t="e">
        <f t="shared" si="4"/>
        <v>#DIV/0!</v>
      </c>
      <c r="AG40" s="57">
        <f t="shared" si="5"/>
        <v>0</v>
      </c>
      <c r="AH40" s="57" t="e">
        <f t="shared" si="6"/>
        <v>#DIV/0!</v>
      </c>
      <c r="AI40" s="57" t="e">
        <f t="shared" si="7"/>
        <v>#DIV/0!</v>
      </c>
      <c r="AJ40" s="57" t="e">
        <f t="shared" si="8"/>
        <v>#DIV/0!</v>
      </c>
      <c r="AK40" s="57" t="e">
        <f t="shared" si="9"/>
        <v>#DIV/0!</v>
      </c>
      <c r="AL40" s="57" t="e">
        <f t="shared" si="10"/>
        <v>#DIV/0!</v>
      </c>
    </row>
    <row r="41" spans="2:38" ht="20.100000000000001" customHeight="1">
      <c r="B41" s="169"/>
      <c r="C41" s="19"/>
      <c r="D41" s="351" t="str">
        <f>IF(ข้อมูลนร.2!D38="","",ข้อมูลนร.2!D38)</f>
        <v/>
      </c>
      <c r="E41" s="666" t="str">
        <f>IF(ข้อมูลนร.2!G38="","",ข้อมูลนร.2!G38)</f>
        <v/>
      </c>
      <c r="F41" s="66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309" t="str">
        <f t="shared" si="11"/>
        <v/>
      </c>
      <c r="Z41" s="352" t="str">
        <f t="shared" si="12"/>
        <v/>
      </c>
      <c r="AA41" s="37"/>
      <c r="AB41" s="169"/>
      <c r="AD41" s="57" t="str">
        <f t="shared" si="2"/>
        <v/>
      </c>
      <c r="AE41" s="57" t="e">
        <f t="shared" si="3"/>
        <v>#DIV/0!</v>
      </c>
      <c r="AF41" s="57" t="e">
        <f t="shared" si="4"/>
        <v>#DIV/0!</v>
      </c>
      <c r="AG41" s="57">
        <f t="shared" si="5"/>
        <v>0</v>
      </c>
      <c r="AH41" s="57" t="e">
        <f t="shared" si="6"/>
        <v>#DIV/0!</v>
      </c>
      <c r="AI41" s="57" t="e">
        <f t="shared" si="7"/>
        <v>#DIV/0!</v>
      </c>
      <c r="AJ41" s="57" t="e">
        <f t="shared" si="8"/>
        <v>#DIV/0!</v>
      </c>
      <c r="AK41" s="57" t="e">
        <f t="shared" si="9"/>
        <v>#DIV/0!</v>
      </c>
      <c r="AL41" s="57" t="e">
        <f t="shared" si="10"/>
        <v>#DIV/0!</v>
      </c>
    </row>
    <row r="42" spans="2:38" ht="20.100000000000001" customHeight="1">
      <c r="B42" s="169"/>
      <c r="C42" s="19"/>
      <c r="D42" s="351" t="str">
        <f>IF(ข้อมูลนร.2!D39="","",ข้อมูลนร.2!D39)</f>
        <v/>
      </c>
      <c r="E42" s="666" t="str">
        <f>IF(ข้อมูลนร.2!G39="","",ข้อมูลนร.2!G39)</f>
        <v/>
      </c>
      <c r="F42" s="66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309" t="str">
        <f t="shared" si="11"/>
        <v/>
      </c>
      <c r="Z42" s="352" t="str">
        <f t="shared" si="12"/>
        <v/>
      </c>
      <c r="AA42" s="37"/>
      <c r="AB42" s="169"/>
      <c r="AD42" s="57" t="str">
        <f t="shared" si="2"/>
        <v/>
      </c>
      <c r="AE42" s="57" t="e">
        <f t="shared" si="3"/>
        <v>#DIV/0!</v>
      </c>
      <c r="AF42" s="57" t="e">
        <f t="shared" si="4"/>
        <v>#DIV/0!</v>
      </c>
      <c r="AG42" s="57">
        <f t="shared" si="5"/>
        <v>0</v>
      </c>
      <c r="AH42" s="57" t="e">
        <f t="shared" si="6"/>
        <v>#DIV/0!</v>
      </c>
      <c r="AI42" s="57" t="e">
        <f t="shared" si="7"/>
        <v>#DIV/0!</v>
      </c>
      <c r="AJ42" s="57" t="e">
        <f t="shared" si="8"/>
        <v>#DIV/0!</v>
      </c>
      <c r="AK42" s="57" t="e">
        <f t="shared" si="9"/>
        <v>#DIV/0!</v>
      </c>
      <c r="AL42" s="57" t="e">
        <f t="shared" si="10"/>
        <v>#DIV/0!</v>
      </c>
    </row>
    <row r="43" spans="2:38" ht="20.100000000000001" customHeight="1">
      <c r="B43" s="169"/>
      <c r="C43" s="19"/>
      <c r="D43" s="351" t="str">
        <f>IF(ข้อมูลนร.2!D40="","",ข้อมูลนร.2!D40)</f>
        <v/>
      </c>
      <c r="E43" s="666" t="str">
        <f>IF(ข้อมูลนร.2!G40="","",ข้อมูลนร.2!G40)</f>
        <v/>
      </c>
      <c r="F43" s="66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7"/>
      <c r="Y43" s="309" t="str">
        <f t="shared" si="11"/>
        <v/>
      </c>
      <c r="Z43" s="352" t="str">
        <f t="shared" si="12"/>
        <v/>
      </c>
      <c r="AA43" s="37"/>
      <c r="AB43" s="169"/>
      <c r="AD43" s="57" t="str">
        <f t="shared" si="2"/>
        <v/>
      </c>
      <c r="AE43" s="57" t="e">
        <f t="shared" si="3"/>
        <v>#DIV/0!</v>
      </c>
      <c r="AF43" s="57" t="e">
        <f t="shared" si="4"/>
        <v>#DIV/0!</v>
      </c>
      <c r="AG43" s="57">
        <f t="shared" si="5"/>
        <v>0</v>
      </c>
      <c r="AH43" s="57" t="e">
        <f t="shared" si="6"/>
        <v>#DIV/0!</v>
      </c>
      <c r="AI43" s="57" t="e">
        <f t="shared" si="7"/>
        <v>#DIV/0!</v>
      </c>
      <c r="AJ43" s="57" t="e">
        <f t="shared" si="8"/>
        <v>#DIV/0!</v>
      </c>
      <c r="AK43" s="57" t="e">
        <f t="shared" si="9"/>
        <v>#DIV/0!</v>
      </c>
      <c r="AL43" s="57" t="e">
        <f t="shared" si="10"/>
        <v>#DIV/0!</v>
      </c>
    </row>
    <row r="44" spans="2:38" ht="20.100000000000001" customHeight="1">
      <c r="B44" s="169"/>
      <c r="C44" s="19"/>
      <c r="D44" s="351" t="str">
        <f>IF(ข้อมูลนร.2!D41="","",ข้อมูลนร.2!D41)</f>
        <v/>
      </c>
      <c r="E44" s="666" t="str">
        <f>IF(ข้อมูลนร.2!G41="","",ข้อมูลนร.2!G41)</f>
        <v/>
      </c>
      <c r="F44" s="66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309" t="str">
        <f t="shared" si="11"/>
        <v/>
      </c>
      <c r="Z44" s="352" t="str">
        <f t="shared" si="12"/>
        <v/>
      </c>
      <c r="AA44" s="37"/>
      <c r="AB44" s="169"/>
      <c r="AD44" s="57" t="str">
        <f t="shared" si="2"/>
        <v/>
      </c>
      <c r="AE44" s="57" t="e">
        <f t="shared" si="3"/>
        <v>#DIV/0!</v>
      </c>
      <c r="AF44" s="57" t="e">
        <f t="shared" si="4"/>
        <v>#DIV/0!</v>
      </c>
      <c r="AG44" s="57">
        <f t="shared" si="5"/>
        <v>0</v>
      </c>
      <c r="AH44" s="57" t="e">
        <f t="shared" si="6"/>
        <v>#DIV/0!</v>
      </c>
      <c r="AI44" s="57" t="e">
        <f t="shared" si="7"/>
        <v>#DIV/0!</v>
      </c>
      <c r="AJ44" s="57" t="e">
        <f t="shared" si="8"/>
        <v>#DIV/0!</v>
      </c>
      <c r="AK44" s="57" t="e">
        <f t="shared" si="9"/>
        <v>#DIV/0!</v>
      </c>
      <c r="AL44" s="57" t="e">
        <f t="shared" si="10"/>
        <v>#DIV/0!</v>
      </c>
    </row>
    <row r="45" spans="2:38" ht="20.100000000000001" customHeight="1">
      <c r="B45" s="169"/>
      <c r="C45" s="19"/>
      <c r="D45" s="351" t="str">
        <f>IF(ข้อมูลนร.2!D42="","",ข้อมูลนร.2!D42)</f>
        <v/>
      </c>
      <c r="E45" s="666" t="str">
        <f>IF(ข้อมูลนร.2!G42="","",ข้อมูลนร.2!G42)</f>
        <v/>
      </c>
      <c r="F45" s="66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309" t="str">
        <f t="shared" si="11"/>
        <v/>
      </c>
      <c r="Z45" s="352" t="str">
        <f t="shared" si="12"/>
        <v/>
      </c>
      <c r="AA45" s="37"/>
      <c r="AB45" s="169"/>
      <c r="AD45" s="57" t="str">
        <f t="shared" si="2"/>
        <v/>
      </c>
      <c r="AE45" s="57" t="e">
        <f t="shared" si="3"/>
        <v>#DIV/0!</v>
      </c>
      <c r="AF45" s="57" t="e">
        <f t="shared" si="4"/>
        <v>#DIV/0!</v>
      </c>
      <c r="AG45" s="57">
        <f t="shared" si="5"/>
        <v>0</v>
      </c>
      <c r="AH45" s="57" t="e">
        <f t="shared" si="6"/>
        <v>#DIV/0!</v>
      </c>
      <c r="AI45" s="57" t="e">
        <f t="shared" si="7"/>
        <v>#DIV/0!</v>
      </c>
      <c r="AJ45" s="57" t="e">
        <f t="shared" si="8"/>
        <v>#DIV/0!</v>
      </c>
      <c r="AK45" s="57" t="e">
        <f t="shared" si="9"/>
        <v>#DIV/0!</v>
      </c>
      <c r="AL45" s="57" t="e">
        <f t="shared" si="10"/>
        <v>#DIV/0!</v>
      </c>
    </row>
    <row r="46" spans="2:38" ht="20.100000000000001" customHeight="1">
      <c r="B46" s="169"/>
      <c r="C46" s="19"/>
      <c r="D46" s="351" t="str">
        <f>IF(ข้อมูลนร.2!D43="","",ข้อมูลนร.2!D43)</f>
        <v/>
      </c>
      <c r="E46" s="666" t="str">
        <f>IF(ข้อมูลนร.2!G43="","",ข้อมูลนร.2!G43)</f>
        <v/>
      </c>
      <c r="F46" s="66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309" t="str">
        <f t="shared" si="11"/>
        <v/>
      </c>
      <c r="Z46" s="352" t="str">
        <f t="shared" si="12"/>
        <v/>
      </c>
      <c r="AA46" s="37"/>
      <c r="AB46" s="169"/>
      <c r="AD46" s="57" t="str">
        <f t="shared" si="2"/>
        <v/>
      </c>
      <c r="AE46" s="57" t="e">
        <f t="shared" si="3"/>
        <v>#DIV/0!</v>
      </c>
      <c r="AF46" s="57" t="e">
        <f t="shared" si="4"/>
        <v>#DIV/0!</v>
      </c>
      <c r="AG46" s="57">
        <f t="shared" si="5"/>
        <v>0</v>
      </c>
      <c r="AH46" s="57" t="e">
        <f t="shared" si="6"/>
        <v>#DIV/0!</v>
      </c>
      <c r="AI46" s="57" t="e">
        <f t="shared" si="7"/>
        <v>#DIV/0!</v>
      </c>
      <c r="AJ46" s="57" t="e">
        <f t="shared" si="8"/>
        <v>#DIV/0!</v>
      </c>
      <c r="AK46" s="57" t="e">
        <f t="shared" si="9"/>
        <v>#DIV/0!</v>
      </c>
      <c r="AL46" s="57" t="e">
        <f t="shared" si="10"/>
        <v>#DIV/0!</v>
      </c>
    </row>
    <row r="47" spans="2:38" ht="20.100000000000001" customHeight="1">
      <c r="B47" s="169"/>
      <c r="C47" s="19"/>
      <c r="D47" s="351" t="str">
        <f>IF(ข้อมูลนร.2!D44="","",ข้อมูลนร.2!D44)</f>
        <v/>
      </c>
      <c r="E47" s="666" t="str">
        <f>IF(ข้อมูลนร.2!G44="","",ข้อมูลนร.2!G44)</f>
        <v/>
      </c>
      <c r="F47" s="66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309" t="str">
        <f t="shared" si="11"/>
        <v/>
      </c>
      <c r="Z47" s="352" t="str">
        <f t="shared" si="12"/>
        <v/>
      </c>
      <c r="AA47" s="37"/>
      <c r="AB47" s="169"/>
      <c r="AD47" s="57" t="str">
        <f t="shared" si="2"/>
        <v/>
      </c>
      <c r="AE47" s="57" t="e">
        <f t="shared" si="3"/>
        <v>#DIV/0!</v>
      </c>
      <c r="AF47" s="57" t="e">
        <f t="shared" si="4"/>
        <v>#DIV/0!</v>
      </c>
      <c r="AG47" s="57">
        <f t="shared" si="5"/>
        <v>0</v>
      </c>
      <c r="AH47" s="57" t="e">
        <f t="shared" si="6"/>
        <v>#DIV/0!</v>
      </c>
      <c r="AI47" s="57" t="e">
        <f t="shared" si="7"/>
        <v>#DIV/0!</v>
      </c>
      <c r="AJ47" s="57" t="e">
        <f t="shared" si="8"/>
        <v>#DIV/0!</v>
      </c>
      <c r="AK47" s="57" t="e">
        <f t="shared" si="9"/>
        <v>#DIV/0!</v>
      </c>
      <c r="AL47" s="57" t="e">
        <f t="shared" si="10"/>
        <v>#DIV/0!</v>
      </c>
    </row>
    <row r="48" spans="2:38" ht="20.100000000000001" customHeight="1">
      <c r="B48" s="169"/>
      <c r="C48" s="19"/>
      <c r="D48" s="351" t="str">
        <f>IF(ข้อมูลนร.2!D45="","",ข้อมูลนร.2!D45)</f>
        <v/>
      </c>
      <c r="E48" s="666" t="str">
        <f>IF(ข้อมูลนร.2!G45="","",ข้อมูลนร.2!G45)</f>
        <v/>
      </c>
      <c r="F48" s="66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309" t="str">
        <f t="shared" si="11"/>
        <v/>
      </c>
      <c r="Z48" s="352" t="str">
        <f t="shared" si="12"/>
        <v/>
      </c>
      <c r="AA48" s="37"/>
      <c r="AB48" s="169"/>
      <c r="AD48" s="57" t="str">
        <f t="shared" si="2"/>
        <v/>
      </c>
      <c r="AE48" s="57" t="e">
        <f t="shared" si="3"/>
        <v>#DIV/0!</v>
      </c>
      <c r="AF48" s="57" t="e">
        <f t="shared" si="4"/>
        <v>#DIV/0!</v>
      </c>
      <c r="AG48" s="57">
        <f t="shared" si="5"/>
        <v>0</v>
      </c>
      <c r="AH48" s="57" t="e">
        <f t="shared" si="6"/>
        <v>#DIV/0!</v>
      </c>
      <c r="AI48" s="57" t="e">
        <f t="shared" si="7"/>
        <v>#DIV/0!</v>
      </c>
      <c r="AJ48" s="57" t="e">
        <f t="shared" si="8"/>
        <v>#DIV/0!</v>
      </c>
      <c r="AK48" s="57" t="e">
        <f t="shared" si="9"/>
        <v>#DIV/0!</v>
      </c>
      <c r="AL48" s="57" t="e">
        <f t="shared" si="10"/>
        <v>#DIV/0!</v>
      </c>
    </row>
    <row r="49" spans="2:38" ht="20.100000000000001" customHeight="1">
      <c r="B49" s="169"/>
      <c r="C49" s="19"/>
      <c r="D49" s="351" t="str">
        <f>IF(ข้อมูลนร.2!D46="","",ข้อมูลนร.2!D46)</f>
        <v/>
      </c>
      <c r="E49" s="666" t="str">
        <f>IF(ข้อมูลนร.2!G46="","",ข้อมูลนร.2!G46)</f>
        <v/>
      </c>
      <c r="F49" s="66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7"/>
      <c r="Y49" s="309" t="str">
        <f t="shared" si="11"/>
        <v/>
      </c>
      <c r="Z49" s="352" t="str">
        <f t="shared" si="12"/>
        <v/>
      </c>
      <c r="AA49" s="37"/>
      <c r="AB49" s="169"/>
      <c r="AD49" s="57" t="str">
        <f t="shared" si="2"/>
        <v/>
      </c>
      <c r="AE49" s="57" t="e">
        <f t="shared" si="3"/>
        <v>#DIV/0!</v>
      </c>
      <c r="AF49" s="57" t="e">
        <f t="shared" si="4"/>
        <v>#DIV/0!</v>
      </c>
      <c r="AG49" s="57">
        <f t="shared" si="5"/>
        <v>0</v>
      </c>
      <c r="AH49" s="57" t="e">
        <f t="shared" si="6"/>
        <v>#DIV/0!</v>
      </c>
      <c r="AI49" s="57" t="e">
        <f t="shared" si="7"/>
        <v>#DIV/0!</v>
      </c>
      <c r="AJ49" s="57" t="e">
        <f t="shared" si="8"/>
        <v>#DIV/0!</v>
      </c>
      <c r="AK49" s="57" t="e">
        <f t="shared" si="9"/>
        <v>#DIV/0!</v>
      </c>
      <c r="AL49" s="57" t="e">
        <f t="shared" si="10"/>
        <v>#DIV/0!</v>
      </c>
    </row>
    <row r="50" spans="2:38" ht="18" customHeight="1">
      <c r="B50" s="169"/>
      <c r="C50" s="19"/>
      <c r="D50" s="38"/>
      <c r="E50" s="39"/>
      <c r="F50" s="39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159"/>
      <c r="Z50" s="37"/>
      <c r="AA50" s="37"/>
      <c r="AB50" s="169"/>
    </row>
    <row r="51" spans="2:38" ht="20.100000000000001" customHeight="1">
      <c r="B51" s="169"/>
      <c r="C51" s="169"/>
      <c r="D51" s="169"/>
      <c r="E51" s="169"/>
      <c r="F51" s="169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198"/>
      <c r="Z51" s="198"/>
      <c r="AA51" s="198"/>
      <c r="AB51" s="169"/>
    </row>
  </sheetData>
  <sheetProtection algorithmName="SHA-512" hashValue="7GW+4KKNRWeHsOjI7qg5R2Yhn/CGQOuSJ96NJ7CVkMFaYlCXLNqUpyOBERE0qcYwkNMNUgtIcy1SDBnkv4VFCg==" saltValue="LQ3Zi8yZGuZCRer2OhRwSA==" spinCount="100000" sheet="1" objects="1" scenarios="1" selectLockedCells="1"/>
  <mergeCells count="54">
    <mergeCell ref="E44:F44"/>
    <mergeCell ref="E45:F45"/>
    <mergeCell ref="E46:F46"/>
    <mergeCell ref="E48:F48"/>
    <mergeCell ref="E47:F47"/>
    <mergeCell ref="E32:F32"/>
    <mergeCell ref="E33:F33"/>
    <mergeCell ref="E42:F42"/>
    <mergeCell ref="E39:F39"/>
    <mergeCell ref="E14:F14"/>
    <mergeCell ref="E15:F15"/>
    <mergeCell ref="E23:F23"/>
    <mergeCell ref="E24:F24"/>
    <mergeCell ref="E25:F25"/>
    <mergeCell ref="E18:F18"/>
    <mergeCell ref="E19:F19"/>
    <mergeCell ref="E20:F20"/>
    <mergeCell ref="E21:F21"/>
    <mergeCell ref="E22:F22"/>
    <mergeCell ref="E17:F17"/>
    <mergeCell ref="E10:F10"/>
    <mergeCell ref="Y6:Y9"/>
    <mergeCell ref="E11:F11"/>
    <mergeCell ref="E12:F12"/>
    <mergeCell ref="E13:F13"/>
    <mergeCell ref="G6:X6"/>
    <mergeCell ref="G7:J7"/>
    <mergeCell ref="K7:L7"/>
    <mergeCell ref="N7:O7"/>
    <mergeCell ref="P7:Q7"/>
    <mergeCell ref="R7:S7"/>
    <mergeCell ref="T7:V7"/>
    <mergeCell ref="W7:X7"/>
    <mergeCell ref="D3:Z3"/>
    <mergeCell ref="D4:Z4"/>
    <mergeCell ref="D6:D9"/>
    <mergeCell ref="E6:F9"/>
    <mergeCell ref="Z6:Z9"/>
    <mergeCell ref="E49:F49"/>
    <mergeCell ref="E29:F29"/>
    <mergeCell ref="E30:F30"/>
    <mergeCell ref="E31:F31"/>
    <mergeCell ref="E16:F16"/>
    <mergeCell ref="E26:F26"/>
    <mergeCell ref="E27:F27"/>
    <mergeCell ref="E43:F43"/>
    <mergeCell ref="E35:F35"/>
    <mergeCell ref="E36:F36"/>
    <mergeCell ref="E37:F37"/>
    <mergeCell ref="E38:F38"/>
    <mergeCell ref="E34:F34"/>
    <mergeCell ref="E28:F28"/>
    <mergeCell ref="E40:F40"/>
    <mergeCell ref="E41:F41"/>
  </mergeCells>
  <pageMargins left="0.27559055118110237" right="0.11811023622047245" top="0.39370078740157483" bottom="0.15748031496062992" header="0.19685039370078741" footer="0.19685039370078741"/>
  <pageSetup paperSize="9" orientation="portrait" blackAndWhite="1" horizontalDpi="4294967293" verticalDpi="0" r:id="rId1"/>
  <ignoredErrors>
    <ignoredError sqref="AF10 AH10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C1467"/>
  </sheetPr>
  <dimension ref="B1:U51"/>
  <sheetViews>
    <sheetView showGridLines="0" showRowColHeaders="0" zoomScaleNormal="100" workbookViewId="0">
      <selection activeCell="I10" sqref="I10"/>
    </sheetView>
  </sheetViews>
  <sheetFormatPr defaultRowHeight="18.75"/>
  <cols>
    <col min="1" max="1" width="23.625" style="58" customWidth="1"/>
    <col min="2" max="3" width="4.625" style="58" customWidth="1"/>
    <col min="4" max="4" width="5" style="58" customWidth="1"/>
    <col min="5" max="5" width="9" style="58"/>
    <col min="6" max="6" width="13.25" style="58" customWidth="1"/>
    <col min="7" max="11" width="8.25" style="63" customWidth="1"/>
    <col min="12" max="12" width="7.5" style="57" customWidth="1"/>
    <col min="13" max="13" width="8.375" style="57" customWidth="1"/>
    <col min="14" max="14" width="6.5" style="57" customWidth="1"/>
    <col min="15" max="15" width="4.625" style="57" customWidth="1"/>
    <col min="16" max="16" width="4.625" style="58" customWidth="1"/>
    <col min="17" max="17" width="4.625" style="58" hidden="1" customWidth="1"/>
    <col min="18" max="18" width="4.875" style="57" hidden="1" customWidth="1"/>
    <col min="19" max="21" width="4.625" style="57" hidden="1" customWidth="1"/>
    <col min="22" max="22" width="9" style="58" customWidth="1"/>
    <col min="23" max="26" width="9" style="58"/>
    <col min="27" max="27" width="4.125" style="58" customWidth="1"/>
    <col min="28" max="28" width="4.625" style="58" customWidth="1"/>
    <col min="29" max="16384" width="9" style="58"/>
  </cols>
  <sheetData>
    <row r="1" spans="2:21" ht="23.1" customHeight="1">
      <c r="B1" s="169"/>
      <c r="C1" s="169"/>
      <c r="D1" s="169"/>
      <c r="E1" s="169"/>
      <c r="F1" s="169"/>
      <c r="G1" s="204"/>
      <c r="H1" s="204"/>
      <c r="I1" s="204"/>
      <c r="J1" s="204"/>
      <c r="K1" s="204"/>
      <c r="L1" s="198"/>
      <c r="M1" s="198"/>
      <c r="N1" s="198"/>
      <c r="O1" s="198"/>
      <c r="P1" s="169"/>
    </row>
    <row r="2" spans="2:21" ht="20.100000000000001" customHeight="1">
      <c r="B2" s="169"/>
      <c r="C2" s="19"/>
      <c r="D2" s="19"/>
      <c r="E2" s="19"/>
      <c r="F2" s="19"/>
      <c r="G2" s="21"/>
      <c r="H2" s="21"/>
      <c r="I2" s="21"/>
      <c r="J2" s="21"/>
      <c r="K2" s="21"/>
      <c r="L2" s="15"/>
      <c r="M2" s="15"/>
      <c r="N2" s="15"/>
      <c r="O2" s="15"/>
      <c r="P2" s="169"/>
    </row>
    <row r="3" spans="2:21">
      <c r="B3" s="169"/>
      <c r="C3" s="19"/>
      <c r="D3" s="659" t="str">
        <f>"บันทึกการประเมินการอ่าน คิดวิเคราะห์ และเขียน     ภาคเรียนที่ " &amp;" "&amp;ข้อมูลพื้นฐาน!T6&amp; "     "&amp; " ปีการศึกษา "    &amp;ข้อมูลพื้นฐาน!X6</f>
        <v>บันทึกการประเมินการอ่าน คิดวิเคราะห์ และเขียน     ภาคเรียนที่  1      ปีการศึกษา 2566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158"/>
      <c r="P3" s="169"/>
    </row>
    <row r="4" spans="2:21">
      <c r="B4" s="169"/>
      <c r="C4" s="19"/>
      <c r="D4" s="659" t="str">
        <f>"วิชา " &amp;ข้อมูลพื้นฐาน!X7&amp; " : " &amp;ข้อมูลพื้นฐาน!T7&amp;"      "&amp;"ชั้น"&amp;ข้อมูลพื้นฐาน!T13</f>
        <v>วิชา ภาษาอังกฤษ : อ 11101      ชั้นมัธยมศึกษาปีที่  2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158"/>
      <c r="P4" s="169"/>
    </row>
    <row r="5" spans="2:21" ht="6" customHeight="1">
      <c r="B5" s="169"/>
      <c r="C5" s="19"/>
      <c r="D5" s="19"/>
      <c r="E5" s="19"/>
      <c r="F5" s="19"/>
      <c r="G5" s="21"/>
      <c r="H5" s="21"/>
      <c r="I5" s="21"/>
      <c r="J5" s="21"/>
      <c r="K5" s="21"/>
      <c r="L5" s="15"/>
      <c r="M5" s="15"/>
      <c r="N5" s="15"/>
      <c r="O5" s="15"/>
      <c r="P5" s="169"/>
    </row>
    <row r="6" spans="2:21" ht="32.25" customHeight="1">
      <c r="B6" s="169"/>
      <c r="C6" s="19"/>
      <c r="D6" s="635" t="s">
        <v>30</v>
      </c>
      <c r="E6" s="642" t="s">
        <v>32</v>
      </c>
      <c r="F6" s="638"/>
      <c r="G6" s="652" t="s">
        <v>243</v>
      </c>
      <c r="H6" s="653"/>
      <c r="I6" s="653"/>
      <c r="J6" s="653"/>
      <c r="K6" s="653"/>
      <c r="L6" s="632" t="s">
        <v>94</v>
      </c>
      <c r="M6" s="668" t="s">
        <v>9</v>
      </c>
      <c r="N6" s="676" t="s">
        <v>41</v>
      </c>
      <c r="O6" s="165"/>
      <c r="P6" s="169"/>
    </row>
    <row r="7" spans="2:21" ht="21.75" customHeight="1">
      <c r="B7" s="169"/>
      <c r="C7" s="19"/>
      <c r="D7" s="636"/>
      <c r="E7" s="643"/>
      <c r="F7" s="644"/>
      <c r="G7" s="652" t="s">
        <v>95</v>
      </c>
      <c r="H7" s="654"/>
      <c r="I7" s="678" t="s">
        <v>126</v>
      </c>
      <c r="J7" s="678"/>
      <c r="K7" s="309" t="s">
        <v>96</v>
      </c>
      <c r="L7" s="633"/>
      <c r="M7" s="668"/>
      <c r="N7" s="677"/>
      <c r="O7" s="165"/>
      <c r="P7" s="169"/>
    </row>
    <row r="8" spans="2:21" ht="21.75" customHeight="1">
      <c r="B8" s="169"/>
      <c r="C8" s="19"/>
      <c r="D8" s="637"/>
      <c r="E8" s="643"/>
      <c r="F8" s="644"/>
      <c r="G8" s="309" t="s">
        <v>97</v>
      </c>
      <c r="H8" s="309" t="s">
        <v>98</v>
      </c>
      <c r="I8" s="309" t="s">
        <v>99</v>
      </c>
      <c r="J8" s="309" t="s">
        <v>100</v>
      </c>
      <c r="K8" s="309" t="s">
        <v>101</v>
      </c>
      <c r="L8" s="633"/>
      <c r="M8" s="668"/>
      <c r="N8" s="677"/>
      <c r="O8" s="165"/>
      <c r="P8" s="169"/>
    </row>
    <row r="9" spans="2:21" ht="18" customHeight="1">
      <c r="B9" s="169"/>
      <c r="C9" s="19"/>
      <c r="D9" s="351" t="str">
        <f>IF(ข้อมูลนร.2!D7="","",ข้อมูลนร.2!D7)</f>
        <v>1</v>
      </c>
      <c r="E9" s="666" t="str">
        <f>IF(ข้อมูลนร.2!G7="","",ข้อมูลนร.2!G7)</f>
        <v>เด็กชายครูคอม  บ้านสื่อ</v>
      </c>
      <c r="F9" s="675"/>
      <c r="G9" s="197">
        <v>3</v>
      </c>
      <c r="H9" s="197">
        <v>3</v>
      </c>
      <c r="I9" s="197">
        <v>3</v>
      </c>
      <c r="J9" s="197">
        <v>2</v>
      </c>
      <c r="K9" s="197">
        <v>3</v>
      </c>
      <c r="L9" s="309" t="str">
        <f>IF(E9="","",IF(R9&gt;=2.5,"3",IF(R9&gt;=1.5,"2",IF(R9&gt;=1,"1","0"))))</f>
        <v>3</v>
      </c>
      <c r="M9" s="354" t="str">
        <f>IF(E9="","",IF(R9&gt;=2.5,"ดีเยี่ยม",IF(R9&gt;=1.5,"ดี",IF(R9&gt;=1,"พอใช้","ไม่ผ่าน"))))</f>
        <v>ดีเยี่ยม</v>
      </c>
      <c r="N9" s="353"/>
      <c r="O9" s="37"/>
      <c r="P9" s="206"/>
      <c r="R9" s="57">
        <f t="shared" ref="R9:R15" si="0">IF(E9="","",AVERAGE(S9:U9))</f>
        <v>2.8333333333333335</v>
      </c>
      <c r="S9" s="57">
        <f>AVERAGE(G9:H9)</f>
        <v>3</v>
      </c>
      <c r="T9" s="57">
        <f>AVERAGE(I9:J9)</f>
        <v>2.5</v>
      </c>
      <c r="U9" s="57">
        <f>K9</f>
        <v>3</v>
      </c>
    </row>
    <row r="10" spans="2:21" ht="18" customHeight="1">
      <c r="B10" s="169"/>
      <c r="C10" s="19"/>
      <c r="D10" s="351" t="str">
        <f>IF(ข้อมูลนร.2!D8="","",ข้อมูลนร.2!D8)</f>
        <v>2</v>
      </c>
      <c r="E10" s="666" t="str">
        <f>IF(ข้อมูลนร.2!G8="","",ข้อมูลนร.2!G8)</f>
        <v>เด็กหญิงบ้านสื่อ  ครูคอม</v>
      </c>
      <c r="F10" s="675"/>
      <c r="G10" s="197">
        <v>2</v>
      </c>
      <c r="H10" s="197">
        <v>2</v>
      </c>
      <c r="I10" s="197">
        <v>2</v>
      </c>
      <c r="J10" s="197">
        <v>2</v>
      </c>
      <c r="K10" s="197">
        <v>2</v>
      </c>
      <c r="L10" s="309" t="str">
        <f t="shared" ref="L10:L48" si="1">IF(E10="","",IF(R10&gt;=2.5,"3",IF(R10&gt;=1.5,"2",IF(R10&gt;=1,"1","0"))))</f>
        <v>2</v>
      </c>
      <c r="M10" s="354" t="str">
        <f t="shared" ref="M10:M48" si="2">IF(E10="","",IF(R10&gt;=2.5,"ดีเยี่ยม",IF(R10&gt;=1.5,"ดี",IF(R10&gt;=1,"พอใช้","ไม่ผ่าน"))))</f>
        <v>ดี</v>
      </c>
      <c r="N10" s="353"/>
      <c r="O10" s="37"/>
      <c r="P10" s="205"/>
      <c r="R10" s="57">
        <f t="shared" si="0"/>
        <v>2</v>
      </c>
      <c r="S10" s="57">
        <f t="shared" ref="S10:S15" si="3">AVERAGE(G10:H10)</f>
        <v>2</v>
      </c>
      <c r="T10" s="57">
        <f t="shared" ref="T10:T48" si="4">AVERAGE(I10:J10)</f>
        <v>2</v>
      </c>
      <c r="U10" s="57">
        <f t="shared" ref="U10:U48" si="5">K10</f>
        <v>2</v>
      </c>
    </row>
    <row r="11" spans="2:21" ht="18" customHeight="1">
      <c r="B11" s="169"/>
      <c r="C11" s="19"/>
      <c r="D11" s="351" t="str">
        <f>IF(ข้อมูลนร.2!D9="","",ข้อมูลนร.2!D9)</f>
        <v>3</v>
      </c>
      <c r="E11" s="666" t="str">
        <f>IF(ข้อมูลนร.2!G9="","",ข้อมูลนร.2!G9)</f>
        <v>เด็กหญิงปุยฝ้าย  บ้านสื่อ</v>
      </c>
      <c r="F11" s="675"/>
      <c r="G11" s="197">
        <v>2</v>
      </c>
      <c r="H11" s="197">
        <v>2</v>
      </c>
      <c r="I11" s="197">
        <v>2</v>
      </c>
      <c r="J11" s="197">
        <v>2</v>
      </c>
      <c r="K11" s="197">
        <v>2</v>
      </c>
      <c r="L11" s="309" t="str">
        <f t="shared" si="1"/>
        <v>2</v>
      </c>
      <c r="M11" s="354" t="str">
        <f t="shared" si="2"/>
        <v>ดี</v>
      </c>
      <c r="N11" s="353"/>
      <c r="O11" s="37"/>
      <c r="P11" s="169"/>
      <c r="R11" s="57">
        <f t="shared" si="0"/>
        <v>2</v>
      </c>
      <c r="S11" s="57">
        <f t="shared" si="3"/>
        <v>2</v>
      </c>
      <c r="T11" s="57">
        <f t="shared" si="4"/>
        <v>2</v>
      </c>
      <c r="U11" s="57">
        <f t="shared" si="5"/>
        <v>2</v>
      </c>
    </row>
    <row r="12" spans="2:21" ht="18" customHeight="1">
      <c r="B12" s="169"/>
      <c r="C12" s="19"/>
      <c r="D12" s="351" t="str">
        <f>IF(ข้อมูลนร.2!D10="","",ข้อมูลนร.2!D10)</f>
        <v/>
      </c>
      <c r="E12" s="666" t="str">
        <f>IF(ข้อมูลนร.2!G10="","",ข้อมูลนร.2!G10)</f>
        <v/>
      </c>
      <c r="F12" s="675"/>
      <c r="G12" s="197"/>
      <c r="H12" s="197"/>
      <c r="I12" s="197"/>
      <c r="J12" s="197"/>
      <c r="K12" s="197"/>
      <c r="L12" s="309" t="str">
        <f t="shared" si="1"/>
        <v/>
      </c>
      <c r="M12" s="354" t="str">
        <f t="shared" si="2"/>
        <v/>
      </c>
      <c r="N12" s="353"/>
      <c r="O12" s="37"/>
      <c r="P12" s="169"/>
      <c r="R12" s="57" t="str">
        <f t="shared" si="0"/>
        <v/>
      </c>
      <c r="S12" s="57" t="e">
        <f t="shared" si="3"/>
        <v>#DIV/0!</v>
      </c>
      <c r="T12" s="57" t="e">
        <f t="shared" si="4"/>
        <v>#DIV/0!</v>
      </c>
      <c r="U12" s="57">
        <f t="shared" si="5"/>
        <v>0</v>
      </c>
    </row>
    <row r="13" spans="2:21" ht="18" customHeight="1">
      <c r="B13" s="169"/>
      <c r="C13" s="19"/>
      <c r="D13" s="351" t="str">
        <f>IF(ข้อมูลนร.2!D11="","",ข้อมูลนร.2!D11)</f>
        <v/>
      </c>
      <c r="E13" s="666" t="str">
        <f>IF(ข้อมูลนร.2!G11="","",ข้อมูลนร.2!G11)</f>
        <v/>
      </c>
      <c r="F13" s="675"/>
      <c r="G13" s="197"/>
      <c r="H13" s="197"/>
      <c r="I13" s="197"/>
      <c r="J13" s="197"/>
      <c r="K13" s="197"/>
      <c r="L13" s="309" t="str">
        <f t="shared" si="1"/>
        <v/>
      </c>
      <c r="M13" s="354" t="str">
        <f t="shared" si="2"/>
        <v/>
      </c>
      <c r="N13" s="353"/>
      <c r="O13" s="37"/>
      <c r="P13" s="169"/>
      <c r="R13" s="57" t="str">
        <f t="shared" si="0"/>
        <v/>
      </c>
      <c r="S13" s="57" t="e">
        <f t="shared" si="3"/>
        <v>#DIV/0!</v>
      </c>
      <c r="T13" s="57" t="e">
        <f t="shared" si="4"/>
        <v>#DIV/0!</v>
      </c>
      <c r="U13" s="57">
        <f t="shared" si="5"/>
        <v>0</v>
      </c>
    </row>
    <row r="14" spans="2:21" ht="18" customHeight="1">
      <c r="B14" s="169"/>
      <c r="C14" s="19"/>
      <c r="D14" s="351" t="str">
        <f>IF(ข้อมูลนร.2!D12="","",ข้อมูลนร.2!D12)</f>
        <v/>
      </c>
      <c r="E14" s="666" t="str">
        <f>IF(ข้อมูลนร.2!G12="","",ข้อมูลนร.2!G12)</f>
        <v/>
      </c>
      <c r="F14" s="675"/>
      <c r="G14" s="197"/>
      <c r="H14" s="197"/>
      <c r="I14" s="197"/>
      <c r="J14" s="197"/>
      <c r="K14" s="197"/>
      <c r="L14" s="309" t="str">
        <f t="shared" si="1"/>
        <v/>
      </c>
      <c r="M14" s="354" t="str">
        <f t="shared" si="2"/>
        <v/>
      </c>
      <c r="N14" s="353"/>
      <c r="O14" s="37"/>
      <c r="P14" s="169"/>
      <c r="R14" s="57" t="str">
        <f t="shared" si="0"/>
        <v/>
      </c>
      <c r="S14" s="57" t="e">
        <f t="shared" si="3"/>
        <v>#DIV/0!</v>
      </c>
      <c r="T14" s="57" t="e">
        <f t="shared" si="4"/>
        <v>#DIV/0!</v>
      </c>
      <c r="U14" s="57">
        <f t="shared" si="5"/>
        <v>0</v>
      </c>
    </row>
    <row r="15" spans="2:21" ht="18" customHeight="1">
      <c r="B15" s="169"/>
      <c r="C15" s="19"/>
      <c r="D15" s="351" t="str">
        <f>IF(ข้อมูลนร.2!D13="","",ข้อมูลนร.2!D13)</f>
        <v/>
      </c>
      <c r="E15" s="666" t="str">
        <f>IF(ข้อมูลนร.2!G13="","",ข้อมูลนร.2!G13)</f>
        <v/>
      </c>
      <c r="F15" s="675"/>
      <c r="G15" s="197"/>
      <c r="H15" s="197"/>
      <c r="I15" s="197"/>
      <c r="J15" s="197"/>
      <c r="K15" s="197"/>
      <c r="L15" s="309" t="str">
        <f t="shared" si="1"/>
        <v/>
      </c>
      <c r="M15" s="354" t="str">
        <f t="shared" si="2"/>
        <v/>
      </c>
      <c r="N15" s="353"/>
      <c r="O15" s="37"/>
      <c r="P15" s="169"/>
      <c r="R15" s="57" t="str">
        <f t="shared" si="0"/>
        <v/>
      </c>
      <c r="S15" s="57" t="e">
        <f t="shared" si="3"/>
        <v>#DIV/0!</v>
      </c>
      <c r="T15" s="57" t="e">
        <f t="shared" si="4"/>
        <v>#DIV/0!</v>
      </c>
      <c r="U15" s="57">
        <f t="shared" si="5"/>
        <v>0</v>
      </c>
    </row>
    <row r="16" spans="2:21" ht="18" customHeight="1">
      <c r="B16" s="169"/>
      <c r="C16" s="19"/>
      <c r="D16" s="351" t="str">
        <f>IF(ข้อมูลนร.2!D14="","",ข้อมูลนร.2!D14)</f>
        <v/>
      </c>
      <c r="E16" s="666" t="str">
        <f>IF(ข้อมูลนร.2!G14="","",ข้อมูลนร.2!G14)</f>
        <v/>
      </c>
      <c r="F16" s="675"/>
      <c r="G16" s="197"/>
      <c r="H16" s="197"/>
      <c r="I16" s="197"/>
      <c r="J16" s="197"/>
      <c r="K16" s="197"/>
      <c r="L16" s="309" t="str">
        <f t="shared" si="1"/>
        <v/>
      </c>
      <c r="M16" s="354" t="str">
        <f t="shared" si="2"/>
        <v/>
      </c>
      <c r="N16" s="353"/>
      <c r="O16" s="37"/>
      <c r="P16" s="169"/>
      <c r="R16" s="57" t="str">
        <f t="shared" ref="R16:R48" si="6">IF(E16="","",AVERAGE(S16:U16))</f>
        <v/>
      </c>
      <c r="S16" s="57" t="e">
        <f t="shared" ref="S16:S48" si="7">AVERAGE(G16:H16)</f>
        <v>#DIV/0!</v>
      </c>
      <c r="T16" s="57" t="e">
        <f t="shared" si="4"/>
        <v>#DIV/0!</v>
      </c>
      <c r="U16" s="57">
        <f t="shared" si="5"/>
        <v>0</v>
      </c>
    </row>
    <row r="17" spans="2:21" ht="18" customHeight="1">
      <c r="B17" s="169"/>
      <c r="C17" s="19"/>
      <c r="D17" s="351" t="str">
        <f>IF(ข้อมูลนร.2!D15="","",ข้อมูลนร.2!D15)</f>
        <v/>
      </c>
      <c r="E17" s="666" t="str">
        <f>IF(ข้อมูลนร.2!G15="","",ข้อมูลนร.2!G15)</f>
        <v/>
      </c>
      <c r="F17" s="675"/>
      <c r="G17" s="197"/>
      <c r="H17" s="197"/>
      <c r="I17" s="197"/>
      <c r="J17" s="197"/>
      <c r="K17" s="197"/>
      <c r="L17" s="309" t="str">
        <f t="shared" si="1"/>
        <v/>
      </c>
      <c r="M17" s="354" t="str">
        <f t="shared" si="2"/>
        <v/>
      </c>
      <c r="N17" s="353"/>
      <c r="O17" s="37"/>
      <c r="P17" s="169"/>
      <c r="R17" s="57" t="str">
        <f t="shared" si="6"/>
        <v/>
      </c>
      <c r="S17" s="57" t="e">
        <f t="shared" si="7"/>
        <v>#DIV/0!</v>
      </c>
      <c r="T17" s="57" t="e">
        <f t="shared" si="4"/>
        <v>#DIV/0!</v>
      </c>
      <c r="U17" s="57">
        <f t="shared" si="5"/>
        <v>0</v>
      </c>
    </row>
    <row r="18" spans="2:21" ht="18" customHeight="1">
      <c r="B18" s="169"/>
      <c r="C18" s="19"/>
      <c r="D18" s="351" t="str">
        <f>IF(ข้อมูลนร.2!D16="","",ข้อมูลนร.2!D16)</f>
        <v/>
      </c>
      <c r="E18" s="666" t="str">
        <f>IF(ข้อมูลนร.2!G16="","",ข้อมูลนร.2!G16)</f>
        <v/>
      </c>
      <c r="F18" s="675"/>
      <c r="G18" s="197"/>
      <c r="H18" s="197"/>
      <c r="I18" s="197"/>
      <c r="J18" s="197"/>
      <c r="K18" s="197"/>
      <c r="L18" s="309" t="str">
        <f t="shared" si="1"/>
        <v/>
      </c>
      <c r="M18" s="354" t="str">
        <f t="shared" si="2"/>
        <v/>
      </c>
      <c r="N18" s="353"/>
      <c r="O18" s="37"/>
      <c r="P18" s="169"/>
      <c r="R18" s="57" t="str">
        <f t="shared" si="6"/>
        <v/>
      </c>
      <c r="S18" s="57" t="e">
        <f t="shared" si="7"/>
        <v>#DIV/0!</v>
      </c>
      <c r="T18" s="57" t="e">
        <f t="shared" si="4"/>
        <v>#DIV/0!</v>
      </c>
      <c r="U18" s="57">
        <f t="shared" si="5"/>
        <v>0</v>
      </c>
    </row>
    <row r="19" spans="2:21" ht="18" customHeight="1">
      <c r="B19" s="169"/>
      <c r="C19" s="19"/>
      <c r="D19" s="351" t="str">
        <f>IF(ข้อมูลนร.2!D17="","",ข้อมูลนร.2!D17)</f>
        <v/>
      </c>
      <c r="E19" s="666" t="str">
        <f>IF(ข้อมูลนร.2!G17="","",ข้อมูลนร.2!G17)</f>
        <v/>
      </c>
      <c r="F19" s="675"/>
      <c r="G19" s="197"/>
      <c r="H19" s="197"/>
      <c r="I19" s="197"/>
      <c r="J19" s="197"/>
      <c r="K19" s="197"/>
      <c r="L19" s="309" t="str">
        <f t="shared" si="1"/>
        <v/>
      </c>
      <c r="M19" s="354" t="str">
        <f t="shared" si="2"/>
        <v/>
      </c>
      <c r="N19" s="353"/>
      <c r="O19" s="37"/>
      <c r="P19" s="169"/>
      <c r="R19" s="57" t="str">
        <f t="shared" si="6"/>
        <v/>
      </c>
      <c r="S19" s="57" t="e">
        <f t="shared" si="7"/>
        <v>#DIV/0!</v>
      </c>
      <c r="T19" s="57" t="e">
        <f t="shared" si="4"/>
        <v>#DIV/0!</v>
      </c>
      <c r="U19" s="57">
        <f t="shared" si="5"/>
        <v>0</v>
      </c>
    </row>
    <row r="20" spans="2:21" ht="18" customHeight="1">
      <c r="B20" s="169"/>
      <c r="C20" s="19"/>
      <c r="D20" s="351" t="str">
        <f>IF(ข้อมูลนร.2!D18="","",ข้อมูลนร.2!D18)</f>
        <v/>
      </c>
      <c r="E20" s="666" t="str">
        <f>IF(ข้อมูลนร.2!G18="","",ข้อมูลนร.2!G18)</f>
        <v/>
      </c>
      <c r="F20" s="675"/>
      <c r="G20" s="197"/>
      <c r="H20" s="197"/>
      <c r="I20" s="197"/>
      <c r="J20" s="197"/>
      <c r="K20" s="197"/>
      <c r="L20" s="309" t="str">
        <f t="shared" si="1"/>
        <v/>
      </c>
      <c r="M20" s="354" t="str">
        <f t="shared" si="2"/>
        <v/>
      </c>
      <c r="N20" s="353"/>
      <c r="O20" s="37"/>
      <c r="P20" s="169"/>
      <c r="R20" s="57" t="str">
        <f t="shared" si="6"/>
        <v/>
      </c>
      <c r="S20" s="57" t="e">
        <f t="shared" si="7"/>
        <v>#DIV/0!</v>
      </c>
      <c r="T20" s="57" t="e">
        <f t="shared" si="4"/>
        <v>#DIV/0!</v>
      </c>
      <c r="U20" s="57">
        <f t="shared" si="5"/>
        <v>0</v>
      </c>
    </row>
    <row r="21" spans="2:21" ht="18" customHeight="1">
      <c r="B21" s="169"/>
      <c r="C21" s="19"/>
      <c r="D21" s="351" t="str">
        <f>IF(ข้อมูลนร.2!D19="","",ข้อมูลนร.2!D19)</f>
        <v/>
      </c>
      <c r="E21" s="666" t="str">
        <f>IF(ข้อมูลนร.2!G19="","",ข้อมูลนร.2!G19)</f>
        <v/>
      </c>
      <c r="F21" s="675"/>
      <c r="G21" s="197"/>
      <c r="H21" s="197"/>
      <c r="I21" s="197"/>
      <c r="J21" s="197"/>
      <c r="K21" s="197"/>
      <c r="L21" s="309" t="str">
        <f t="shared" si="1"/>
        <v/>
      </c>
      <c r="M21" s="354" t="str">
        <f t="shared" si="2"/>
        <v/>
      </c>
      <c r="N21" s="353"/>
      <c r="O21" s="37"/>
      <c r="P21" s="169"/>
      <c r="R21" s="57" t="str">
        <f t="shared" si="6"/>
        <v/>
      </c>
      <c r="S21" s="57" t="e">
        <f t="shared" si="7"/>
        <v>#DIV/0!</v>
      </c>
      <c r="T21" s="57" t="e">
        <f t="shared" si="4"/>
        <v>#DIV/0!</v>
      </c>
      <c r="U21" s="57">
        <f t="shared" si="5"/>
        <v>0</v>
      </c>
    </row>
    <row r="22" spans="2:21" ht="18" customHeight="1">
      <c r="B22" s="169"/>
      <c r="C22" s="19"/>
      <c r="D22" s="351" t="str">
        <f>IF(ข้อมูลนร.2!D20="","",ข้อมูลนร.2!D20)</f>
        <v/>
      </c>
      <c r="E22" s="666" t="str">
        <f>IF(ข้อมูลนร.2!G20="","",ข้อมูลนร.2!G20)</f>
        <v/>
      </c>
      <c r="F22" s="675"/>
      <c r="G22" s="197"/>
      <c r="H22" s="197"/>
      <c r="I22" s="197"/>
      <c r="J22" s="197"/>
      <c r="K22" s="197"/>
      <c r="L22" s="309" t="str">
        <f t="shared" si="1"/>
        <v/>
      </c>
      <c r="M22" s="354" t="str">
        <f t="shared" si="2"/>
        <v/>
      </c>
      <c r="N22" s="353"/>
      <c r="O22" s="37"/>
      <c r="P22" s="169"/>
      <c r="R22" s="57" t="str">
        <f t="shared" si="6"/>
        <v/>
      </c>
      <c r="S22" s="57" t="e">
        <f t="shared" si="7"/>
        <v>#DIV/0!</v>
      </c>
      <c r="T22" s="57" t="e">
        <f t="shared" si="4"/>
        <v>#DIV/0!</v>
      </c>
      <c r="U22" s="57">
        <f t="shared" si="5"/>
        <v>0</v>
      </c>
    </row>
    <row r="23" spans="2:21" ht="18" customHeight="1">
      <c r="B23" s="169"/>
      <c r="C23" s="19"/>
      <c r="D23" s="351" t="str">
        <f>IF(ข้อมูลนร.2!D21="","",ข้อมูลนร.2!D21)</f>
        <v/>
      </c>
      <c r="E23" s="666" t="str">
        <f>IF(ข้อมูลนร.2!G21="","",ข้อมูลนร.2!G21)</f>
        <v/>
      </c>
      <c r="F23" s="675"/>
      <c r="G23" s="197"/>
      <c r="H23" s="197"/>
      <c r="I23" s="197"/>
      <c r="J23" s="197"/>
      <c r="K23" s="197"/>
      <c r="L23" s="309" t="str">
        <f t="shared" si="1"/>
        <v/>
      </c>
      <c r="M23" s="354" t="str">
        <f t="shared" si="2"/>
        <v/>
      </c>
      <c r="N23" s="353"/>
      <c r="O23" s="37"/>
      <c r="P23" s="169"/>
      <c r="R23" s="57" t="str">
        <f t="shared" si="6"/>
        <v/>
      </c>
      <c r="S23" s="57" t="e">
        <f t="shared" si="7"/>
        <v>#DIV/0!</v>
      </c>
      <c r="T23" s="57" t="e">
        <f t="shared" si="4"/>
        <v>#DIV/0!</v>
      </c>
      <c r="U23" s="57">
        <f t="shared" si="5"/>
        <v>0</v>
      </c>
    </row>
    <row r="24" spans="2:21" ht="18" customHeight="1">
      <c r="B24" s="169"/>
      <c r="C24" s="19"/>
      <c r="D24" s="351" t="str">
        <f>IF(ข้อมูลนร.2!D22="","",ข้อมูลนร.2!D22)</f>
        <v/>
      </c>
      <c r="E24" s="666" t="str">
        <f>IF(ข้อมูลนร.2!G22="","",ข้อมูลนร.2!G22)</f>
        <v/>
      </c>
      <c r="F24" s="675"/>
      <c r="G24" s="197"/>
      <c r="H24" s="197"/>
      <c r="I24" s="197"/>
      <c r="J24" s="197"/>
      <c r="K24" s="197"/>
      <c r="L24" s="309" t="str">
        <f t="shared" si="1"/>
        <v/>
      </c>
      <c r="M24" s="354" t="str">
        <f t="shared" si="2"/>
        <v/>
      </c>
      <c r="N24" s="353"/>
      <c r="O24" s="37"/>
      <c r="P24" s="169"/>
      <c r="R24" s="57" t="str">
        <f t="shared" si="6"/>
        <v/>
      </c>
      <c r="S24" s="57" t="e">
        <f t="shared" si="7"/>
        <v>#DIV/0!</v>
      </c>
      <c r="T24" s="57" t="e">
        <f t="shared" si="4"/>
        <v>#DIV/0!</v>
      </c>
      <c r="U24" s="57">
        <f t="shared" si="5"/>
        <v>0</v>
      </c>
    </row>
    <row r="25" spans="2:21" ht="18" customHeight="1">
      <c r="B25" s="169"/>
      <c r="C25" s="19"/>
      <c r="D25" s="351" t="str">
        <f>IF(ข้อมูลนร.2!D23="","",ข้อมูลนร.2!D23)</f>
        <v/>
      </c>
      <c r="E25" s="666" t="str">
        <f>IF(ข้อมูลนร.2!G23="","",ข้อมูลนร.2!G23)</f>
        <v/>
      </c>
      <c r="F25" s="675"/>
      <c r="G25" s="197"/>
      <c r="H25" s="197"/>
      <c r="I25" s="197"/>
      <c r="J25" s="197"/>
      <c r="K25" s="197"/>
      <c r="L25" s="309" t="str">
        <f t="shared" si="1"/>
        <v/>
      </c>
      <c r="M25" s="354" t="str">
        <f t="shared" si="2"/>
        <v/>
      </c>
      <c r="N25" s="353"/>
      <c r="O25" s="37"/>
      <c r="P25" s="169"/>
      <c r="R25" s="57" t="str">
        <f t="shared" si="6"/>
        <v/>
      </c>
      <c r="S25" s="57" t="e">
        <f t="shared" si="7"/>
        <v>#DIV/0!</v>
      </c>
      <c r="T25" s="57" t="e">
        <f t="shared" si="4"/>
        <v>#DIV/0!</v>
      </c>
      <c r="U25" s="57">
        <f t="shared" si="5"/>
        <v>0</v>
      </c>
    </row>
    <row r="26" spans="2:21" ht="18" customHeight="1">
      <c r="B26" s="169"/>
      <c r="C26" s="19"/>
      <c r="D26" s="351" t="str">
        <f>IF(ข้อมูลนร.2!D24="","",ข้อมูลนร.2!D24)</f>
        <v/>
      </c>
      <c r="E26" s="666" t="str">
        <f>IF(ข้อมูลนร.2!G24="","",ข้อมูลนร.2!G24)</f>
        <v/>
      </c>
      <c r="F26" s="675"/>
      <c r="G26" s="197"/>
      <c r="H26" s="197"/>
      <c r="I26" s="197"/>
      <c r="J26" s="197"/>
      <c r="K26" s="197"/>
      <c r="L26" s="309" t="str">
        <f t="shared" si="1"/>
        <v/>
      </c>
      <c r="M26" s="354" t="str">
        <f t="shared" si="2"/>
        <v/>
      </c>
      <c r="N26" s="353"/>
      <c r="O26" s="37"/>
      <c r="P26" s="169"/>
      <c r="R26" s="57" t="str">
        <f t="shared" si="6"/>
        <v/>
      </c>
      <c r="S26" s="57" t="e">
        <f t="shared" si="7"/>
        <v>#DIV/0!</v>
      </c>
      <c r="T26" s="57" t="e">
        <f t="shared" si="4"/>
        <v>#DIV/0!</v>
      </c>
      <c r="U26" s="57">
        <f t="shared" si="5"/>
        <v>0</v>
      </c>
    </row>
    <row r="27" spans="2:21" ht="18" customHeight="1">
      <c r="B27" s="169"/>
      <c r="C27" s="19"/>
      <c r="D27" s="351" t="str">
        <f>IF(ข้อมูลนร.2!D25="","",ข้อมูลนร.2!D25)</f>
        <v/>
      </c>
      <c r="E27" s="666" t="str">
        <f>IF(ข้อมูลนร.2!G25="","",ข้อมูลนร.2!G25)</f>
        <v/>
      </c>
      <c r="F27" s="675"/>
      <c r="G27" s="197"/>
      <c r="H27" s="197"/>
      <c r="I27" s="197"/>
      <c r="J27" s="197"/>
      <c r="K27" s="197"/>
      <c r="L27" s="309" t="str">
        <f t="shared" si="1"/>
        <v/>
      </c>
      <c r="M27" s="354" t="str">
        <f t="shared" si="2"/>
        <v/>
      </c>
      <c r="N27" s="353"/>
      <c r="O27" s="37"/>
      <c r="P27" s="169"/>
      <c r="R27" s="57" t="str">
        <f t="shared" si="6"/>
        <v/>
      </c>
      <c r="S27" s="57" t="e">
        <f t="shared" si="7"/>
        <v>#DIV/0!</v>
      </c>
      <c r="T27" s="57" t="e">
        <f t="shared" si="4"/>
        <v>#DIV/0!</v>
      </c>
      <c r="U27" s="57">
        <f t="shared" si="5"/>
        <v>0</v>
      </c>
    </row>
    <row r="28" spans="2:21" ht="18" customHeight="1">
      <c r="B28" s="169"/>
      <c r="C28" s="19"/>
      <c r="D28" s="351" t="str">
        <f>IF(ข้อมูลนร.2!D26="","",ข้อมูลนร.2!D26)</f>
        <v/>
      </c>
      <c r="E28" s="666" t="str">
        <f>IF(ข้อมูลนร.2!G26="","",ข้อมูลนร.2!G26)</f>
        <v/>
      </c>
      <c r="F28" s="675"/>
      <c r="G28" s="197"/>
      <c r="H28" s="197"/>
      <c r="I28" s="197"/>
      <c r="J28" s="197"/>
      <c r="K28" s="197"/>
      <c r="L28" s="309" t="str">
        <f t="shared" si="1"/>
        <v/>
      </c>
      <c r="M28" s="354" t="str">
        <f t="shared" si="2"/>
        <v/>
      </c>
      <c r="N28" s="353"/>
      <c r="O28" s="37"/>
      <c r="P28" s="169"/>
      <c r="R28" s="57" t="str">
        <f t="shared" si="6"/>
        <v/>
      </c>
      <c r="S28" s="57" t="e">
        <f t="shared" si="7"/>
        <v>#DIV/0!</v>
      </c>
      <c r="T28" s="57" t="e">
        <f t="shared" si="4"/>
        <v>#DIV/0!</v>
      </c>
      <c r="U28" s="57">
        <f t="shared" si="5"/>
        <v>0</v>
      </c>
    </row>
    <row r="29" spans="2:21" ht="18" customHeight="1">
      <c r="B29" s="169"/>
      <c r="C29" s="19"/>
      <c r="D29" s="351" t="str">
        <f>IF(ข้อมูลนร.2!D27="","",ข้อมูลนร.2!D27)</f>
        <v/>
      </c>
      <c r="E29" s="666" t="str">
        <f>IF(ข้อมูลนร.2!G27="","",ข้อมูลนร.2!G27)</f>
        <v/>
      </c>
      <c r="F29" s="675"/>
      <c r="G29" s="197"/>
      <c r="H29" s="197"/>
      <c r="I29" s="197"/>
      <c r="J29" s="197"/>
      <c r="K29" s="197"/>
      <c r="L29" s="309" t="str">
        <f t="shared" si="1"/>
        <v/>
      </c>
      <c r="M29" s="354" t="str">
        <f t="shared" si="2"/>
        <v/>
      </c>
      <c r="N29" s="353"/>
      <c r="O29" s="37"/>
      <c r="P29" s="169"/>
      <c r="R29" s="57" t="str">
        <f t="shared" si="6"/>
        <v/>
      </c>
      <c r="S29" s="57" t="e">
        <f t="shared" si="7"/>
        <v>#DIV/0!</v>
      </c>
      <c r="T29" s="57" t="e">
        <f t="shared" si="4"/>
        <v>#DIV/0!</v>
      </c>
      <c r="U29" s="57">
        <f t="shared" si="5"/>
        <v>0</v>
      </c>
    </row>
    <row r="30" spans="2:21" ht="18" customHeight="1">
      <c r="B30" s="169"/>
      <c r="C30" s="19"/>
      <c r="D30" s="351" t="str">
        <f>IF(ข้อมูลนร.2!D28="","",ข้อมูลนร.2!D28)</f>
        <v/>
      </c>
      <c r="E30" s="666" t="str">
        <f>IF(ข้อมูลนร.2!G28="","",ข้อมูลนร.2!G28)</f>
        <v/>
      </c>
      <c r="F30" s="675"/>
      <c r="G30" s="197"/>
      <c r="H30" s="197"/>
      <c r="I30" s="197"/>
      <c r="J30" s="197"/>
      <c r="K30" s="197"/>
      <c r="L30" s="309" t="str">
        <f t="shared" si="1"/>
        <v/>
      </c>
      <c r="M30" s="354" t="str">
        <f t="shared" si="2"/>
        <v/>
      </c>
      <c r="N30" s="353"/>
      <c r="O30" s="37"/>
      <c r="P30" s="169"/>
      <c r="R30" s="57" t="str">
        <f t="shared" si="6"/>
        <v/>
      </c>
      <c r="S30" s="57" t="e">
        <f t="shared" si="7"/>
        <v>#DIV/0!</v>
      </c>
      <c r="T30" s="57" t="e">
        <f t="shared" si="4"/>
        <v>#DIV/0!</v>
      </c>
      <c r="U30" s="57">
        <f t="shared" si="5"/>
        <v>0</v>
      </c>
    </row>
    <row r="31" spans="2:21" ht="18" customHeight="1">
      <c r="B31" s="169"/>
      <c r="C31" s="19"/>
      <c r="D31" s="351" t="str">
        <f>IF(ข้อมูลนร.2!D29="","",ข้อมูลนร.2!D29)</f>
        <v/>
      </c>
      <c r="E31" s="666" t="str">
        <f>IF(ข้อมูลนร.2!G29="","",ข้อมูลนร.2!G29)</f>
        <v/>
      </c>
      <c r="F31" s="675"/>
      <c r="G31" s="197"/>
      <c r="H31" s="197"/>
      <c r="I31" s="197"/>
      <c r="J31" s="197"/>
      <c r="K31" s="197"/>
      <c r="L31" s="309" t="str">
        <f t="shared" si="1"/>
        <v/>
      </c>
      <c r="M31" s="354" t="str">
        <f t="shared" si="2"/>
        <v/>
      </c>
      <c r="N31" s="353"/>
      <c r="O31" s="37"/>
      <c r="P31" s="169"/>
      <c r="R31" s="57" t="str">
        <f t="shared" si="6"/>
        <v/>
      </c>
      <c r="S31" s="57" t="e">
        <f t="shared" si="7"/>
        <v>#DIV/0!</v>
      </c>
      <c r="T31" s="57" t="e">
        <f t="shared" si="4"/>
        <v>#DIV/0!</v>
      </c>
      <c r="U31" s="57">
        <f t="shared" si="5"/>
        <v>0</v>
      </c>
    </row>
    <row r="32" spans="2:21" ht="18" customHeight="1">
      <c r="B32" s="169"/>
      <c r="C32" s="19"/>
      <c r="D32" s="351" t="str">
        <f>IF(ข้อมูลนร.2!D30="","",ข้อมูลนร.2!D30)</f>
        <v/>
      </c>
      <c r="E32" s="666" t="str">
        <f>IF(ข้อมูลนร.2!G30="","",ข้อมูลนร.2!G30)</f>
        <v/>
      </c>
      <c r="F32" s="675"/>
      <c r="G32" s="197"/>
      <c r="H32" s="197"/>
      <c r="I32" s="197"/>
      <c r="J32" s="197"/>
      <c r="K32" s="197"/>
      <c r="L32" s="309" t="str">
        <f t="shared" si="1"/>
        <v/>
      </c>
      <c r="M32" s="354" t="str">
        <f t="shared" si="2"/>
        <v/>
      </c>
      <c r="N32" s="353"/>
      <c r="O32" s="37"/>
      <c r="P32" s="169"/>
      <c r="R32" s="57" t="str">
        <f t="shared" si="6"/>
        <v/>
      </c>
      <c r="S32" s="57" t="e">
        <f t="shared" si="7"/>
        <v>#DIV/0!</v>
      </c>
      <c r="T32" s="57" t="e">
        <f t="shared" si="4"/>
        <v>#DIV/0!</v>
      </c>
      <c r="U32" s="57">
        <f t="shared" si="5"/>
        <v>0</v>
      </c>
    </row>
    <row r="33" spans="2:21" ht="18" customHeight="1">
      <c r="B33" s="169"/>
      <c r="C33" s="19"/>
      <c r="D33" s="351" t="str">
        <f>IF(ข้อมูลนร.2!D31="","",ข้อมูลนร.2!D31)</f>
        <v/>
      </c>
      <c r="E33" s="666" t="str">
        <f>IF(ข้อมูลนร.2!G31="","",ข้อมูลนร.2!G31)</f>
        <v/>
      </c>
      <c r="F33" s="675"/>
      <c r="G33" s="197"/>
      <c r="H33" s="197"/>
      <c r="I33" s="197"/>
      <c r="J33" s="197"/>
      <c r="K33" s="197"/>
      <c r="L33" s="309" t="str">
        <f t="shared" si="1"/>
        <v/>
      </c>
      <c r="M33" s="354" t="str">
        <f t="shared" si="2"/>
        <v/>
      </c>
      <c r="N33" s="353"/>
      <c r="O33" s="37"/>
      <c r="P33" s="169"/>
      <c r="R33" s="57" t="str">
        <f t="shared" si="6"/>
        <v/>
      </c>
      <c r="S33" s="57" t="e">
        <f t="shared" si="7"/>
        <v>#DIV/0!</v>
      </c>
      <c r="T33" s="57" t="e">
        <f t="shared" si="4"/>
        <v>#DIV/0!</v>
      </c>
      <c r="U33" s="57">
        <f t="shared" si="5"/>
        <v>0</v>
      </c>
    </row>
    <row r="34" spans="2:21" ht="18" customHeight="1">
      <c r="B34" s="169"/>
      <c r="C34" s="19"/>
      <c r="D34" s="351" t="str">
        <f>IF(ข้อมูลนร.2!D32="","",ข้อมูลนร.2!D32)</f>
        <v/>
      </c>
      <c r="E34" s="666" t="str">
        <f>IF(ข้อมูลนร.2!G32="","",ข้อมูลนร.2!G32)</f>
        <v/>
      </c>
      <c r="F34" s="675"/>
      <c r="G34" s="197"/>
      <c r="H34" s="197"/>
      <c r="I34" s="197"/>
      <c r="J34" s="197"/>
      <c r="K34" s="197"/>
      <c r="L34" s="309" t="str">
        <f t="shared" si="1"/>
        <v/>
      </c>
      <c r="M34" s="354" t="str">
        <f t="shared" si="2"/>
        <v/>
      </c>
      <c r="N34" s="353"/>
      <c r="O34" s="37"/>
      <c r="P34" s="169"/>
      <c r="R34" s="57" t="str">
        <f t="shared" si="6"/>
        <v/>
      </c>
      <c r="S34" s="57" t="e">
        <f t="shared" si="7"/>
        <v>#DIV/0!</v>
      </c>
      <c r="T34" s="57" t="e">
        <f t="shared" si="4"/>
        <v>#DIV/0!</v>
      </c>
      <c r="U34" s="57">
        <f t="shared" si="5"/>
        <v>0</v>
      </c>
    </row>
    <row r="35" spans="2:21" ht="18" customHeight="1">
      <c r="B35" s="169"/>
      <c r="C35" s="19"/>
      <c r="D35" s="351" t="str">
        <f>IF(ข้อมูลนร.2!D33="","",ข้อมูลนร.2!D33)</f>
        <v/>
      </c>
      <c r="E35" s="666" t="str">
        <f>IF(ข้อมูลนร.2!G33="","",ข้อมูลนร.2!G33)</f>
        <v/>
      </c>
      <c r="F35" s="675"/>
      <c r="G35" s="197"/>
      <c r="H35" s="197"/>
      <c r="I35" s="197"/>
      <c r="J35" s="197"/>
      <c r="K35" s="197"/>
      <c r="L35" s="309" t="str">
        <f t="shared" si="1"/>
        <v/>
      </c>
      <c r="M35" s="354" t="str">
        <f t="shared" si="2"/>
        <v/>
      </c>
      <c r="N35" s="353"/>
      <c r="O35" s="37"/>
      <c r="P35" s="169"/>
      <c r="R35" s="57" t="str">
        <f t="shared" si="6"/>
        <v/>
      </c>
      <c r="S35" s="57" t="e">
        <f t="shared" si="7"/>
        <v>#DIV/0!</v>
      </c>
      <c r="T35" s="57" t="e">
        <f t="shared" si="4"/>
        <v>#DIV/0!</v>
      </c>
      <c r="U35" s="57">
        <f t="shared" si="5"/>
        <v>0</v>
      </c>
    </row>
    <row r="36" spans="2:21" ht="18" customHeight="1">
      <c r="B36" s="169"/>
      <c r="C36" s="19"/>
      <c r="D36" s="351" t="str">
        <f>IF(ข้อมูลนร.2!D34="","",ข้อมูลนร.2!D34)</f>
        <v/>
      </c>
      <c r="E36" s="666" t="str">
        <f>IF(ข้อมูลนร.2!G34="","",ข้อมูลนร.2!G34)</f>
        <v/>
      </c>
      <c r="F36" s="675"/>
      <c r="G36" s="197"/>
      <c r="H36" s="197"/>
      <c r="I36" s="197"/>
      <c r="J36" s="197"/>
      <c r="K36" s="197"/>
      <c r="L36" s="309" t="str">
        <f t="shared" si="1"/>
        <v/>
      </c>
      <c r="M36" s="354" t="str">
        <f t="shared" si="2"/>
        <v/>
      </c>
      <c r="N36" s="353"/>
      <c r="O36" s="37"/>
      <c r="P36" s="169"/>
      <c r="R36" s="57" t="str">
        <f t="shared" si="6"/>
        <v/>
      </c>
      <c r="S36" s="57" t="e">
        <f t="shared" si="7"/>
        <v>#DIV/0!</v>
      </c>
      <c r="T36" s="57" t="e">
        <f t="shared" si="4"/>
        <v>#DIV/0!</v>
      </c>
      <c r="U36" s="57">
        <f t="shared" si="5"/>
        <v>0</v>
      </c>
    </row>
    <row r="37" spans="2:21" ht="18" customHeight="1">
      <c r="B37" s="169"/>
      <c r="C37" s="19"/>
      <c r="D37" s="351" t="str">
        <f>IF(ข้อมูลนร.2!D35="","",ข้อมูลนร.2!D35)</f>
        <v/>
      </c>
      <c r="E37" s="666" t="str">
        <f>IF(ข้อมูลนร.2!G35="","",ข้อมูลนร.2!G35)</f>
        <v/>
      </c>
      <c r="F37" s="675"/>
      <c r="G37" s="197"/>
      <c r="H37" s="197"/>
      <c r="I37" s="197"/>
      <c r="J37" s="197"/>
      <c r="K37" s="197"/>
      <c r="L37" s="309" t="str">
        <f t="shared" si="1"/>
        <v/>
      </c>
      <c r="M37" s="354" t="str">
        <f t="shared" si="2"/>
        <v/>
      </c>
      <c r="N37" s="353"/>
      <c r="O37" s="37"/>
      <c r="P37" s="169"/>
      <c r="R37" s="57" t="str">
        <f t="shared" si="6"/>
        <v/>
      </c>
      <c r="S37" s="57" t="e">
        <f t="shared" si="7"/>
        <v>#DIV/0!</v>
      </c>
      <c r="T37" s="57" t="e">
        <f t="shared" si="4"/>
        <v>#DIV/0!</v>
      </c>
      <c r="U37" s="57">
        <f t="shared" si="5"/>
        <v>0</v>
      </c>
    </row>
    <row r="38" spans="2:21" ht="18" customHeight="1">
      <c r="B38" s="169"/>
      <c r="C38" s="19"/>
      <c r="D38" s="351" t="str">
        <f>IF(ข้อมูลนร.2!D36="","",ข้อมูลนร.2!D36)</f>
        <v/>
      </c>
      <c r="E38" s="666" t="str">
        <f>IF(ข้อมูลนร.2!G36="","",ข้อมูลนร.2!G36)</f>
        <v/>
      </c>
      <c r="F38" s="675"/>
      <c r="G38" s="197"/>
      <c r="H38" s="197"/>
      <c r="I38" s="197"/>
      <c r="J38" s="197"/>
      <c r="K38" s="197"/>
      <c r="L38" s="309" t="str">
        <f t="shared" si="1"/>
        <v/>
      </c>
      <c r="M38" s="354" t="str">
        <f t="shared" si="2"/>
        <v/>
      </c>
      <c r="N38" s="353"/>
      <c r="O38" s="37"/>
      <c r="P38" s="169"/>
      <c r="R38" s="57" t="str">
        <f t="shared" si="6"/>
        <v/>
      </c>
      <c r="S38" s="57" t="e">
        <f t="shared" si="7"/>
        <v>#DIV/0!</v>
      </c>
      <c r="T38" s="57" t="e">
        <f t="shared" si="4"/>
        <v>#DIV/0!</v>
      </c>
      <c r="U38" s="57">
        <f t="shared" si="5"/>
        <v>0</v>
      </c>
    </row>
    <row r="39" spans="2:21" ht="18" customHeight="1">
      <c r="B39" s="169"/>
      <c r="C39" s="19"/>
      <c r="D39" s="351" t="str">
        <f>IF(ข้อมูลนร.2!D37="","",ข้อมูลนร.2!D37)</f>
        <v/>
      </c>
      <c r="E39" s="666" t="str">
        <f>IF(ข้อมูลนร.2!G37="","",ข้อมูลนร.2!G37)</f>
        <v/>
      </c>
      <c r="F39" s="675"/>
      <c r="G39" s="197"/>
      <c r="H39" s="197"/>
      <c r="I39" s="197"/>
      <c r="J39" s="197"/>
      <c r="K39" s="197"/>
      <c r="L39" s="309" t="str">
        <f t="shared" si="1"/>
        <v/>
      </c>
      <c r="M39" s="354" t="str">
        <f t="shared" si="2"/>
        <v/>
      </c>
      <c r="N39" s="353"/>
      <c r="O39" s="37"/>
      <c r="P39" s="169"/>
      <c r="R39" s="57" t="str">
        <f t="shared" si="6"/>
        <v/>
      </c>
      <c r="S39" s="57" t="e">
        <f t="shared" si="7"/>
        <v>#DIV/0!</v>
      </c>
      <c r="T39" s="57" t="e">
        <f t="shared" si="4"/>
        <v>#DIV/0!</v>
      </c>
      <c r="U39" s="57">
        <f t="shared" si="5"/>
        <v>0</v>
      </c>
    </row>
    <row r="40" spans="2:21" ht="18" customHeight="1">
      <c r="B40" s="169"/>
      <c r="C40" s="19"/>
      <c r="D40" s="351" t="str">
        <f>IF(ข้อมูลนร.2!D38="","",ข้อมูลนร.2!D38)</f>
        <v/>
      </c>
      <c r="E40" s="666" t="str">
        <f>IF(ข้อมูลนร.2!G38="","",ข้อมูลนร.2!G38)</f>
        <v/>
      </c>
      <c r="F40" s="675"/>
      <c r="G40" s="197"/>
      <c r="H40" s="197"/>
      <c r="I40" s="197"/>
      <c r="J40" s="197"/>
      <c r="K40" s="197"/>
      <c r="L40" s="309" t="str">
        <f t="shared" si="1"/>
        <v/>
      </c>
      <c r="M40" s="354" t="str">
        <f t="shared" si="2"/>
        <v/>
      </c>
      <c r="N40" s="353"/>
      <c r="O40" s="37"/>
      <c r="P40" s="169"/>
      <c r="R40" s="57" t="str">
        <f t="shared" si="6"/>
        <v/>
      </c>
      <c r="S40" s="57" t="e">
        <f t="shared" si="7"/>
        <v>#DIV/0!</v>
      </c>
      <c r="T40" s="57" t="e">
        <f t="shared" si="4"/>
        <v>#DIV/0!</v>
      </c>
      <c r="U40" s="57">
        <f t="shared" si="5"/>
        <v>0</v>
      </c>
    </row>
    <row r="41" spans="2:21" ht="18" customHeight="1">
      <c r="B41" s="169"/>
      <c r="C41" s="19"/>
      <c r="D41" s="351" t="str">
        <f>IF(ข้อมูลนร.2!D39="","",ข้อมูลนร.2!D39)</f>
        <v/>
      </c>
      <c r="E41" s="666" t="str">
        <f>IF(ข้อมูลนร.2!G39="","",ข้อมูลนร.2!G39)</f>
        <v/>
      </c>
      <c r="F41" s="675"/>
      <c r="G41" s="197"/>
      <c r="H41" s="197"/>
      <c r="I41" s="197"/>
      <c r="J41" s="197"/>
      <c r="K41" s="197"/>
      <c r="L41" s="309" t="str">
        <f t="shared" si="1"/>
        <v/>
      </c>
      <c r="M41" s="354" t="str">
        <f t="shared" si="2"/>
        <v/>
      </c>
      <c r="N41" s="353"/>
      <c r="O41" s="37"/>
      <c r="P41" s="169"/>
      <c r="R41" s="57" t="str">
        <f t="shared" si="6"/>
        <v/>
      </c>
      <c r="S41" s="57" t="e">
        <f t="shared" si="7"/>
        <v>#DIV/0!</v>
      </c>
      <c r="T41" s="57" t="e">
        <f t="shared" si="4"/>
        <v>#DIV/0!</v>
      </c>
      <c r="U41" s="57">
        <f t="shared" si="5"/>
        <v>0</v>
      </c>
    </row>
    <row r="42" spans="2:21" ht="18" customHeight="1">
      <c r="B42" s="169"/>
      <c r="C42" s="19"/>
      <c r="D42" s="351" t="str">
        <f>IF(ข้อมูลนร.2!D40="","",ข้อมูลนร.2!D40)</f>
        <v/>
      </c>
      <c r="E42" s="666" t="str">
        <f>IF(ข้อมูลนร.2!G40="","",ข้อมูลนร.2!G40)</f>
        <v/>
      </c>
      <c r="F42" s="675"/>
      <c r="G42" s="197"/>
      <c r="H42" s="197"/>
      <c r="I42" s="197"/>
      <c r="J42" s="197"/>
      <c r="K42" s="197"/>
      <c r="L42" s="309" t="str">
        <f t="shared" si="1"/>
        <v/>
      </c>
      <c r="M42" s="354" t="str">
        <f t="shared" si="2"/>
        <v/>
      </c>
      <c r="N42" s="353"/>
      <c r="O42" s="37"/>
      <c r="P42" s="169"/>
      <c r="R42" s="57" t="str">
        <f t="shared" si="6"/>
        <v/>
      </c>
      <c r="S42" s="57" t="e">
        <f t="shared" si="7"/>
        <v>#DIV/0!</v>
      </c>
      <c r="T42" s="57" t="e">
        <f t="shared" si="4"/>
        <v>#DIV/0!</v>
      </c>
      <c r="U42" s="57">
        <f t="shared" si="5"/>
        <v>0</v>
      </c>
    </row>
    <row r="43" spans="2:21" ht="18" customHeight="1">
      <c r="B43" s="169"/>
      <c r="C43" s="19"/>
      <c r="D43" s="351" t="str">
        <f>IF(ข้อมูลนร.2!D41="","",ข้อมูลนร.2!D41)</f>
        <v/>
      </c>
      <c r="E43" s="666" t="str">
        <f>IF(ข้อมูลนร.2!G41="","",ข้อมูลนร.2!G41)</f>
        <v/>
      </c>
      <c r="F43" s="675"/>
      <c r="G43" s="197"/>
      <c r="H43" s="197"/>
      <c r="I43" s="197"/>
      <c r="J43" s="197"/>
      <c r="K43" s="197"/>
      <c r="L43" s="309" t="str">
        <f t="shared" si="1"/>
        <v/>
      </c>
      <c r="M43" s="354" t="str">
        <f t="shared" si="2"/>
        <v/>
      </c>
      <c r="N43" s="353"/>
      <c r="O43" s="37"/>
      <c r="P43" s="169"/>
      <c r="R43" s="57" t="str">
        <f t="shared" si="6"/>
        <v/>
      </c>
      <c r="S43" s="57" t="e">
        <f t="shared" si="7"/>
        <v>#DIV/0!</v>
      </c>
      <c r="T43" s="57" t="e">
        <f t="shared" si="4"/>
        <v>#DIV/0!</v>
      </c>
      <c r="U43" s="57">
        <f t="shared" si="5"/>
        <v>0</v>
      </c>
    </row>
    <row r="44" spans="2:21" ht="18" customHeight="1">
      <c r="B44" s="169"/>
      <c r="C44" s="19"/>
      <c r="D44" s="351" t="str">
        <f>IF(ข้อมูลนร.2!D42="","",ข้อมูลนร.2!D42)</f>
        <v/>
      </c>
      <c r="E44" s="666" t="str">
        <f>IF(ข้อมูลนร.2!G42="","",ข้อมูลนร.2!G42)</f>
        <v/>
      </c>
      <c r="F44" s="675"/>
      <c r="G44" s="197"/>
      <c r="H44" s="197"/>
      <c r="I44" s="197"/>
      <c r="J44" s="197"/>
      <c r="K44" s="197"/>
      <c r="L44" s="309" t="str">
        <f t="shared" si="1"/>
        <v/>
      </c>
      <c r="M44" s="354" t="str">
        <f t="shared" si="2"/>
        <v/>
      </c>
      <c r="N44" s="353"/>
      <c r="O44" s="37"/>
      <c r="P44" s="169"/>
      <c r="R44" s="57" t="str">
        <f t="shared" si="6"/>
        <v/>
      </c>
      <c r="S44" s="57" t="e">
        <f t="shared" si="7"/>
        <v>#DIV/0!</v>
      </c>
      <c r="T44" s="57" t="e">
        <f t="shared" si="4"/>
        <v>#DIV/0!</v>
      </c>
      <c r="U44" s="57">
        <f t="shared" si="5"/>
        <v>0</v>
      </c>
    </row>
    <row r="45" spans="2:21" ht="18" customHeight="1">
      <c r="B45" s="169"/>
      <c r="C45" s="19"/>
      <c r="D45" s="351" t="str">
        <f>IF(ข้อมูลนร.2!D43="","",ข้อมูลนร.2!D43)</f>
        <v/>
      </c>
      <c r="E45" s="666" t="str">
        <f>IF(ข้อมูลนร.2!G43="","",ข้อมูลนร.2!G43)</f>
        <v/>
      </c>
      <c r="F45" s="675"/>
      <c r="G45" s="197"/>
      <c r="H45" s="197"/>
      <c r="I45" s="197"/>
      <c r="J45" s="197"/>
      <c r="K45" s="197"/>
      <c r="L45" s="309" t="str">
        <f t="shared" si="1"/>
        <v/>
      </c>
      <c r="M45" s="354" t="str">
        <f t="shared" si="2"/>
        <v/>
      </c>
      <c r="N45" s="353"/>
      <c r="O45" s="37"/>
      <c r="P45" s="169"/>
      <c r="R45" s="57" t="str">
        <f t="shared" si="6"/>
        <v/>
      </c>
      <c r="S45" s="57" t="e">
        <f t="shared" si="7"/>
        <v>#DIV/0!</v>
      </c>
      <c r="T45" s="57" t="e">
        <f t="shared" si="4"/>
        <v>#DIV/0!</v>
      </c>
      <c r="U45" s="57">
        <f t="shared" si="5"/>
        <v>0</v>
      </c>
    </row>
    <row r="46" spans="2:21" ht="18" customHeight="1">
      <c r="B46" s="169"/>
      <c r="C46" s="19"/>
      <c r="D46" s="351" t="str">
        <f>IF(ข้อมูลนร.2!D44="","",ข้อมูลนร.2!D44)</f>
        <v/>
      </c>
      <c r="E46" s="666" t="str">
        <f>IF(ข้อมูลนร.2!G44="","",ข้อมูลนร.2!G44)</f>
        <v/>
      </c>
      <c r="F46" s="675"/>
      <c r="G46" s="197"/>
      <c r="H46" s="197"/>
      <c r="I46" s="197"/>
      <c r="J46" s="197"/>
      <c r="K46" s="197"/>
      <c r="L46" s="309" t="str">
        <f t="shared" si="1"/>
        <v/>
      </c>
      <c r="M46" s="354" t="str">
        <f t="shared" si="2"/>
        <v/>
      </c>
      <c r="N46" s="353"/>
      <c r="O46" s="37"/>
      <c r="P46" s="169"/>
      <c r="R46" s="57" t="str">
        <f t="shared" si="6"/>
        <v/>
      </c>
      <c r="S46" s="57" t="e">
        <f t="shared" si="7"/>
        <v>#DIV/0!</v>
      </c>
      <c r="T46" s="57" t="e">
        <f t="shared" si="4"/>
        <v>#DIV/0!</v>
      </c>
      <c r="U46" s="57">
        <f t="shared" si="5"/>
        <v>0</v>
      </c>
    </row>
    <row r="47" spans="2:21" ht="18" customHeight="1">
      <c r="B47" s="169"/>
      <c r="C47" s="19"/>
      <c r="D47" s="351" t="str">
        <f>IF(ข้อมูลนร.2!D45="","",ข้อมูลนร.2!D45)</f>
        <v/>
      </c>
      <c r="E47" s="666" t="str">
        <f>IF(ข้อมูลนร.2!G45="","",ข้อมูลนร.2!G45)</f>
        <v/>
      </c>
      <c r="F47" s="675"/>
      <c r="G47" s="197"/>
      <c r="H47" s="197"/>
      <c r="I47" s="197"/>
      <c r="J47" s="197"/>
      <c r="K47" s="197"/>
      <c r="L47" s="309" t="str">
        <f t="shared" si="1"/>
        <v/>
      </c>
      <c r="M47" s="354" t="str">
        <f t="shared" si="2"/>
        <v/>
      </c>
      <c r="N47" s="353"/>
      <c r="O47" s="37"/>
      <c r="P47" s="169"/>
      <c r="R47" s="57" t="str">
        <f t="shared" si="6"/>
        <v/>
      </c>
      <c r="S47" s="57" t="e">
        <f t="shared" si="7"/>
        <v>#DIV/0!</v>
      </c>
      <c r="T47" s="57" t="e">
        <f t="shared" si="4"/>
        <v>#DIV/0!</v>
      </c>
      <c r="U47" s="57">
        <f t="shared" si="5"/>
        <v>0</v>
      </c>
    </row>
    <row r="48" spans="2:21" ht="18" customHeight="1">
      <c r="B48" s="169"/>
      <c r="C48" s="19"/>
      <c r="D48" s="351" t="str">
        <f>IF(ข้อมูลนร.2!D46="","",ข้อมูลนร.2!D46)</f>
        <v/>
      </c>
      <c r="E48" s="666" t="str">
        <f>IF(ข้อมูลนร.2!G46="","",ข้อมูลนร.2!G46)</f>
        <v/>
      </c>
      <c r="F48" s="675"/>
      <c r="G48" s="197"/>
      <c r="H48" s="197"/>
      <c r="I48" s="197"/>
      <c r="J48" s="197"/>
      <c r="K48" s="197"/>
      <c r="L48" s="309" t="str">
        <f t="shared" si="1"/>
        <v/>
      </c>
      <c r="M48" s="354" t="str">
        <f t="shared" si="2"/>
        <v/>
      </c>
      <c r="N48" s="353"/>
      <c r="O48" s="37"/>
      <c r="P48" s="169"/>
      <c r="R48" s="57" t="str">
        <f t="shared" si="6"/>
        <v/>
      </c>
      <c r="S48" s="57" t="e">
        <f t="shared" si="7"/>
        <v>#DIV/0!</v>
      </c>
      <c r="T48" s="57" t="e">
        <f t="shared" si="4"/>
        <v>#DIV/0!</v>
      </c>
      <c r="U48" s="57">
        <f t="shared" si="5"/>
        <v>0</v>
      </c>
    </row>
    <row r="49" spans="2:16" ht="20.100000000000001" customHeight="1">
      <c r="B49" s="169"/>
      <c r="C49" s="19"/>
      <c r="D49" s="38"/>
      <c r="E49" s="39"/>
      <c r="F49" s="39"/>
      <c r="G49" s="38"/>
      <c r="H49" s="38"/>
      <c r="I49" s="38"/>
      <c r="J49" s="38"/>
      <c r="K49" s="38"/>
      <c r="L49" s="159"/>
      <c r="M49" s="37"/>
      <c r="N49" s="37"/>
      <c r="O49" s="37"/>
      <c r="P49" s="169"/>
    </row>
    <row r="50" spans="2:16" ht="20.100000000000001" customHeight="1">
      <c r="B50" s="169"/>
      <c r="C50" s="169"/>
      <c r="D50" s="169"/>
      <c r="E50" s="169"/>
      <c r="F50" s="169"/>
      <c r="G50" s="204"/>
      <c r="H50" s="204"/>
      <c r="I50" s="204"/>
      <c r="J50" s="204"/>
      <c r="K50" s="204"/>
      <c r="L50" s="198"/>
      <c r="M50" s="198"/>
      <c r="N50" s="198"/>
      <c r="O50" s="198"/>
      <c r="P50" s="169"/>
    </row>
    <row r="51" spans="2:16" ht="20.100000000000001" customHeight="1"/>
  </sheetData>
  <sheetProtection algorithmName="SHA-512" hashValue="zL/PLrERt1pVM0beCnAY7Zrn5v7R5teZsP5WvgqItz66tpSSD+YJCjosGZqseG1jVeQrcn9YZ6mTl0Di+gWyZQ==" saltValue="Ls5g7OXV/09mi/G6iXnwUg==" spinCount="100000" sheet="1" objects="1" scenarios="1" selectLockedCells="1"/>
  <mergeCells count="50">
    <mergeCell ref="E43:F43"/>
    <mergeCell ref="E44:F44"/>
    <mergeCell ref="E45:F45"/>
    <mergeCell ref="E46:F46"/>
    <mergeCell ref="E47:F47"/>
    <mergeCell ref="E39:F39"/>
    <mergeCell ref="D3:N3"/>
    <mergeCell ref="D4:N4"/>
    <mergeCell ref="E35:F35"/>
    <mergeCell ref="E36:F36"/>
    <mergeCell ref="E37:F37"/>
    <mergeCell ref="E23:F23"/>
    <mergeCell ref="E24:F24"/>
    <mergeCell ref="E25:F25"/>
    <mergeCell ref="E26:F26"/>
    <mergeCell ref="E27:F27"/>
    <mergeCell ref="E28:F28"/>
    <mergeCell ref="E17:F17"/>
    <mergeCell ref="E48:F48"/>
    <mergeCell ref="D6:D8"/>
    <mergeCell ref="E6:F8"/>
    <mergeCell ref="G6:K6"/>
    <mergeCell ref="L6:L8"/>
    <mergeCell ref="E22:F22"/>
    <mergeCell ref="E11:F11"/>
    <mergeCell ref="E12:F12"/>
    <mergeCell ref="E13:F13"/>
    <mergeCell ref="E14:F14"/>
    <mergeCell ref="E15:F15"/>
    <mergeCell ref="E16:F16"/>
    <mergeCell ref="E38:F38"/>
    <mergeCell ref="E33:F33"/>
    <mergeCell ref="E34:F34"/>
    <mergeCell ref="E9:F9"/>
    <mergeCell ref="E41:F41"/>
    <mergeCell ref="E42:F42"/>
    <mergeCell ref="E29:F29"/>
    <mergeCell ref="N6:N8"/>
    <mergeCell ref="I7:J7"/>
    <mergeCell ref="G7:H7"/>
    <mergeCell ref="M6:M8"/>
    <mergeCell ref="E10:F10"/>
    <mergeCell ref="E18:F18"/>
    <mergeCell ref="E19:F19"/>
    <mergeCell ref="E30:F30"/>
    <mergeCell ref="E31:F31"/>
    <mergeCell ref="E32:F32"/>
    <mergeCell ref="E20:F20"/>
    <mergeCell ref="E21:F21"/>
    <mergeCell ref="E40:F40"/>
  </mergeCells>
  <pageMargins left="0.39370078740157483" right="0.11811023622047245" top="0.39370078740157483" bottom="0.15748031496062992" header="0.19685039370078741" footer="0.19685039370078741"/>
  <pageSetup paperSize="9" orientation="portrait" blackAndWhite="1" horizontalDpi="4294967293" verticalDpi="0" r:id="rId1"/>
  <ignoredErrors>
    <ignoredError sqref="S9:T9" formulaRange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3300"/>
    <pageSetUpPr autoPageBreaks="0"/>
  </sheetPr>
  <dimension ref="A1:NJ46"/>
  <sheetViews>
    <sheetView showGridLines="0" showRowColHeaders="0" showRuler="0" zoomScale="84" zoomScaleNormal="84" workbookViewId="0">
      <selection activeCell="Q2" sqref="Q2"/>
    </sheetView>
  </sheetViews>
  <sheetFormatPr defaultRowHeight="21"/>
  <cols>
    <col min="1" max="1" width="4.875" style="30" customWidth="1"/>
    <col min="2" max="2" width="3.625" style="30" customWidth="1"/>
    <col min="3" max="33" width="2.625" style="30" customWidth="1"/>
    <col min="34" max="34" width="2.875" style="30" customWidth="1"/>
    <col min="35" max="35" width="4.875" style="30" customWidth="1"/>
    <col min="36" max="36" width="3.625" style="30" customWidth="1"/>
    <col min="37" max="67" width="2.625" style="30" customWidth="1"/>
    <col min="68" max="68" width="2.875" style="30" customWidth="1"/>
    <col min="69" max="69" width="4.875" style="30" customWidth="1"/>
    <col min="70" max="70" width="3.625" style="30" customWidth="1"/>
    <col min="71" max="101" width="2.625" style="30" customWidth="1"/>
    <col min="102" max="102" width="2.875" style="30" customWidth="1"/>
    <col min="103" max="103" width="4.875" style="30" customWidth="1"/>
    <col min="104" max="104" width="3.625" style="30" customWidth="1"/>
    <col min="105" max="135" width="2.625" style="30" customWidth="1"/>
    <col min="136" max="136" width="2.875" style="30" customWidth="1"/>
    <col min="137" max="137" width="4.875" style="30" customWidth="1"/>
    <col min="138" max="138" width="3.625" style="30" customWidth="1"/>
    <col min="139" max="169" width="2.625" style="30" customWidth="1"/>
    <col min="170" max="170" width="2.875" style="30" customWidth="1"/>
    <col min="171" max="171" width="4.875" style="30" customWidth="1"/>
    <col min="172" max="172" width="3.625" style="30" customWidth="1"/>
    <col min="173" max="203" width="2.625" style="30" customWidth="1"/>
    <col min="204" max="204" width="2.875" style="30" customWidth="1"/>
    <col min="205" max="205" width="4.875" style="30" customWidth="1"/>
    <col min="206" max="206" width="3.625" style="30" customWidth="1"/>
    <col min="207" max="237" width="2.625" style="30" customWidth="1"/>
    <col min="238" max="238" width="2.875" style="30" customWidth="1"/>
    <col min="239" max="239" width="4.875" style="30" customWidth="1"/>
    <col min="240" max="240" width="3.625" style="30" customWidth="1"/>
    <col min="241" max="271" width="2.625" style="30" customWidth="1"/>
    <col min="272" max="272" width="2.875" style="30" customWidth="1"/>
    <col min="273" max="273" width="4.875" style="30" customWidth="1"/>
    <col min="274" max="274" width="3.625" style="30" customWidth="1"/>
    <col min="275" max="305" width="2.625" style="30" customWidth="1"/>
    <col min="306" max="306" width="2.875" style="30" customWidth="1"/>
    <col min="307" max="307" width="4.875" style="30" customWidth="1"/>
    <col min="308" max="308" width="3.625" style="30" customWidth="1"/>
    <col min="309" max="339" width="2.625" style="30" customWidth="1"/>
    <col min="340" max="340" width="2.875" style="30" customWidth="1"/>
    <col min="341" max="341" width="4.875" style="30" customWidth="1"/>
    <col min="342" max="342" width="3.625" style="30" customWidth="1"/>
    <col min="343" max="373" width="2.625" style="30" customWidth="1"/>
    <col min="374" max="374" width="2.875" style="30" customWidth="1"/>
    <col min="375" max="16384" width="9" style="30"/>
  </cols>
  <sheetData>
    <row r="1" spans="1:374" s="24" customFormat="1" ht="24.75" customHeight="1"/>
    <row r="2" spans="1:374" s="24" customFormat="1" ht="24.75" customHeight="1"/>
    <row r="3" spans="1:374" ht="21" customHeight="1">
      <c r="A3" s="689" t="s">
        <v>30</v>
      </c>
      <c r="B3" s="690" t="s">
        <v>137</v>
      </c>
      <c r="C3" s="690"/>
      <c r="D3" s="690"/>
      <c r="E3" s="690"/>
      <c r="F3" s="690"/>
      <c r="G3" s="690"/>
      <c r="H3" s="697" t="s">
        <v>164</v>
      </c>
      <c r="I3" s="697"/>
      <c r="J3" s="697"/>
      <c r="K3" s="697"/>
      <c r="L3" s="698">
        <f>พค!$H4</f>
        <v>1</v>
      </c>
      <c r="M3" s="698"/>
      <c r="N3" s="690" t="s">
        <v>52</v>
      </c>
      <c r="O3" s="690"/>
      <c r="P3" s="690"/>
      <c r="Q3" s="702" t="str">
        <f>พค!M4</f>
        <v>พฤษภาคม</v>
      </c>
      <c r="R3" s="702"/>
      <c r="S3" s="702"/>
      <c r="T3" s="702"/>
      <c r="U3" s="702"/>
      <c r="V3" s="702"/>
      <c r="W3" s="702"/>
      <c r="X3" s="690" t="s">
        <v>53</v>
      </c>
      <c r="Y3" s="690"/>
      <c r="Z3" s="702">
        <f>พค!V4</f>
        <v>2566</v>
      </c>
      <c r="AA3" s="702"/>
      <c r="AB3" s="702"/>
      <c r="AC3" s="702"/>
      <c r="AD3" s="162"/>
      <c r="AE3" s="163"/>
      <c r="AF3" s="163"/>
      <c r="AG3" s="164"/>
      <c r="AH3" s="688" t="s">
        <v>61</v>
      </c>
      <c r="AI3" s="689" t="s">
        <v>30</v>
      </c>
      <c r="AJ3" s="690" t="s">
        <v>137</v>
      </c>
      <c r="AK3" s="690"/>
      <c r="AL3" s="690"/>
      <c r="AM3" s="690"/>
      <c r="AN3" s="690"/>
      <c r="AO3" s="690"/>
      <c r="AP3" s="697" t="s">
        <v>164</v>
      </c>
      <c r="AQ3" s="697"/>
      <c r="AR3" s="697"/>
      <c r="AS3" s="697"/>
      <c r="AT3" s="698">
        <f>มิย!$H4</f>
        <v>1</v>
      </c>
      <c r="AU3" s="698"/>
      <c r="AV3" s="690" t="s">
        <v>52</v>
      </c>
      <c r="AW3" s="690"/>
      <c r="AX3" s="690"/>
      <c r="AY3" s="694" t="str">
        <f>มิย!M4</f>
        <v>มิถุนายน</v>
      </c>
      <c r="AZ3" s="695"/>
      <c r="BA3" s="695"/>
      <c r="BB3" s="695"/>
      <c r="BC3" s="695"/>
      <c r="BD3" s="695"/>
      <c r="BE3" s="696"/>
      <c r="BF3" s="699" t="s">
        <v>53</v>
      </c>
      <c r="BG3" s="701"/>
      <c r="BH3" s="694">
        <f>มิย!V4</f>
        <v>2566</v>
      </c>
      <c r="BI3" s="695"/>
      <c r="BJ3" s="695"/>
      <c r="BK3" s="696"/>
      <c r="BL3" s="162"/>
      <c r="BM3" s="163"/>
      <c r="BN3" s="163"/>
      <c r="BO3" s="164"/>
      <c r="BP3" s="688" t="s">
        <v>61</v>
      </c>
      <c r="BQ3" s="689" t="s">
        <v>30</v>
      </c>
      <c r="BR3" s="690" t="s">
        <v>137</v>
      </c>
      <c r="BS3" s="690"/>
      <c r="BT3" s="690"/>
      <c r="BU3" s="690"/>
      <c r="BV3" s="690"/>
      <c r="BW3" s="690"/>
      <c r="BX3" s="697" t="s">
        <v>164</v>
      </c>
      <c r="BY3" s="697"/>
      <c r="BZ3" s="697"/>
      <c r="CA3" s="697"/>
      <c r="CB3" s="698">
        <f>กค!$H4</f>
        <v>1</v>
      </c>
      <c r="CC3" s="698"/>
      <c r="CD3" s="699" t="s">
        <v>52</v>
      </c>
      <c r="CE3" s="700"/>
      <c r="CF3" s="701"/>
      <c r="CG3" s="694" t="str">
        <f>กค!M4</f>
        <v>กรกฎาคม</v>
      </c>
      <c r="CH3" s="695"/>
      <c r="CI3" s="695"/>
      <c r="CJ3" s="695"/>
      <c r="CK3" s="695"/>
      <c r="CL3" s="695"/>
      <c r="CM3" s="696"/>
      <c r="CN3" s="699" t="s">
        <v>53</v>
      </c>
      <c r="CO3" s="701"/>
      <c r="CP3" s="694">
        <f>กค!V4</f>
        <v>2566</v>
      </c>
      <c r="CQ3" s="695"/>
      <c r="CR3" s="695"/>
      <c r="CS3" s="696"/>
      <c r="CT3" s="162"/>
      <c r="CU3" s="163"/>
      <c r="CV3" s="163"/>
      <c r="CW3" s="164"/>
      <c r="CX3" s="688" t="s">
        <v>61</v>
      </c>
      <c r="CY3" s="689" t="s">
        <v>30</v>
      </c>
      <c r="CZ3" s="690" t="s">
        <v>137</v>
      </c>
      <c r="DA3" s="690"/>
      <c r="DB3" s="690"/>
      <c r="DC3" s="690"/>
      <c r="DD3" s="690"/>
      <c r="DE3" s="690"/>
      <c r="DF3" s="697" t="s">
        <v>164</v>
      </c>
      <c r="DG3" s="697"/>
      <c r="DH3" s="697"/>
      <c r="DI3" s="697"/>
      <c r="DJ3" s="698">
        <f>สค!$H4</f>
        <v>1</v>
      </c>
      <c r="DK3" s="698"/>
      <c r="DL3" s="699" t="s">
        <v>52</v>
      </c>
      <c r="DM3" s="700"/>
      <c r="DN3" s="701"/>
      <c r="DO3" s="694" t="str">
        <f>สค!M4</f>
        <v>สิงหาคม</v>
      </c>
      <c r="DP3" s="695"/>
      <c r="DQ3" s="695"/>
      <c r="DR3" s="695"/>
      <c r="DS3" s="695"/>
      <c r="DT3" s="695"/>
      <c r="DU3" s="696"/>
      <c r="DV3" s="699" t="s">
        <v>53</v>
      </c>
      <c r="DW3" s="701"/>
      <c r="DX3" s="694">
        <f>สค!V4</f>
        <v>2566</v>
      </c>
      <c r="DY3" s="695"/>
      <c r="DZ3" s="695"/>
      <c r="EA3" s="696"/>
      <c r="EB3" s="137"/>
      <c r="EC3" s="138"/>
      <c r="ED3" s="138"/>
      <c r="EE3" s="139"/>
      <c r="EF3" s="688" t="s">
        <v>61</v>
      </c>
      <c r="EG3" s="689" t="s">
        <v>30</v>
      </c>
      <c r="EH3" s="690" t="s">
        <v>137</v>
      </c>
      <c r="EI3" s="690"/>
      <c r="EJ3" s="690"/>
      <c r="EK3" s="690"/>
      <c r="EL3" s="690"/>
      <c r="EM3" s="690"/>
      <c r="EN3" s="697" t="s">
        <v>164</v>
      </c>
      <c r="EO3" s="697"/>
      <c r="EP3" s="697"/>
      <c r="EQ3" s="697"/>
      <c r="ER3" s="698">
        <f>กย!$H4</f>
        <v>1</v>
      </c>
      <c r="ES3" s="698"/>
      <c r="ET3" s="699" t="s">
        <v>52</v>
      </c>
      <c r="EU3" s="700"/>
      <c r="EV3" s="701"/>
      <c r="EW3" s="694" t="str">
        <f>กย!M4</f>
        <v>กันยายน</v>
      </c>
      <c r="EX3" s="695"/>
      <c r="EY3" s="695"/>
      <c r="EZ3" s="695"/>
      <c r="FA3" s="695"/>
      <c r="FB3" s="695"/>
      <c r="FC3" s="696"/>
      <c r="FD3" s="699" t="s">
        <v>53</v>
      </c>
      <c r="FE3" s="701"/>
      <c r="FF3" s="694">
        <f>กย!V4</f>
        <v>2566</v>
      </c>
      <c r="FG3" s="695"/>
      <c r="FH3" s="695"/>
      <c r="FI3" s="696"/>
      <c r="FJ3" s="137"/>
      <c r="FK3" s="138"/>
      <c r="FL3" s="138"/>
      <c r="FM3" s="139"/>
      <c r="FN3" s="688" t="s">
        <v>61</v>
      </c>
      <c r="FO3" s="689" t="s">
        <v>30</v>
      </c>
      <c r="FP3" s="690" t="s">
        <v>137</v>
      </c>
      <c r="FQ3" s="690"/>
      <c r="FR3" s="690"/>
      <c r="FS3" s="690"/>
      <c r="FT3" s="690"/>
      <c r="FU3" s="690"/>
      <c r="FV3" s="697" t="s">
        <v>164</v>
      </c>
      <c r="FW3" s="697"/>
      <c r="FX3" s="697"/>
      <c r="FY3" s="697"/>
      <c r="FZ3" s="698">
        <f>ตค!$H4</f>
        <v>1</v>
      </c>
      <c r="GA3" s="698"/>
      <c r="GB3" s="699" t="s">
        <v>52</v>
      </c>
      <c r="GC3" s="700"/>
      <c r="GD3" s="701"/>
      <c r="GE3" s="694" t="str">
        <f>ตค!M4</f>
        <v>ตุลาคม</v>
      </c>
      <c r="GF3" s="695"/>
      <c r="GG3" s="695"/>
      <c r="GH3" s="695"/>
      <c r="GI3" s="695"/>
      <c r="GJ3" s="695"/>
      <c r="GK3" s="696"/>
      <c r="GL3" s="699" t="s">
        <v>53</v>
      </c>
      <c r="GM3" s="701"/>
      <c r="GN3" s="694">
        <f>ตค!V4</f>
        <v>2566</v>
      </c>
      <c r="GO3" s="695"/>
      <c r="GP3" s="695"/>
      <c r="GQ3" s="696"/>
      <c r="GR3" s="137"/>
      <c r="GS3" s="138"/>
      <c r="GT3" s="138"/>
      <c r="GU3" s="139"/>
      <c r="GV3" s="688" t="s">
        <v>61</v>
      </c>
      <c r="GW3" s="689" t="s">
        <v>30</v>
      </c>
      <c r="GX3" s="690" t="s">
        <v>137</v>
      </c>
      <c r="GY3" s="690"/>
      <c r="GZ3" s="690"/>
      <c r="HA3" s="690"/>
      <c r="HB3" s="690"/>
      <c r="HC3" s="690"/>
      <c r="HD3" s="697" t="s">
        <v>164</v>
      </c>
      <c r="HE3" s="697"/>
      <c r="HF3" s="697"/>
      <c r="HG3" s="697"/>
      <c r="HH3" s="698">
        <f>พย!$H4</f>
        <v>2</v>
      </c>
      <c r="HI3" s="698"/>
      <c r="HJ3" s="699" t="s">
        <v>52</v>
      </c>
      <c r="HK3" s="700"/>
      <c r="HL3" s="701"/>
      <c r="HM3" s="694" t="str">
        <f>พย!M4</f>
        <v>พฤศจิกายน</v>
      </c>
      <c r="HN3" s="695"/>
      <c r="HO3" s="695"/>
      <c r="HP3" s="695"/>
      <c r="HQ3" s="695"/>
      <c r="HR3" s="695"/>
      <c r="HS3" s="696"/>
      <c r="HT3" s="699" t="s">
        <v>53</v>
      </c>
      <c r="HU3" s="701"/>
      <c r="HV3" s="694">
        <f>พย!V4</f>
        <v>2566</v>
      </c>
      <c r="HW3" s="695"/>
      <c r="HX3" s="695"/>
      <c r="HY3" s="696"/>
      <c r="HZ3" s="137"/>
      <c r="IA3" s="138"/>
      <c r="IB3" s="138"/>
      <c r="IC3" s="139"/>
      <c r="ID3" s="688" t="s">
        <v>61</v>
      </c>
      <c r="IE3" s="689" t="s">
        <v>30</v>
      </c>
      <c r="IF3" s="690" t="s">
        <v>137</v>
      </c>
      <c r="IG3" s="690"/>
      <c r="IH3" s="690"/>
      <c r="II3" s="690"/>
      <c r="IJ3" s="690"/>
      <c r="IK3" s="690"/>
      <c r="IL3" s="697" t="s">
        <v>164</v>
      </c>
      <c r="IM3" s="697"/>
      <c r="IN3" s="697"/>
      <c r="IO3" s="697"/>
      <c r="IP3" s="698">
        <f>ธค!$H4</f>
        <v>2</v>
      </c>
      <c r="IQ3" s="698"/>
      <c r="IR3" s="699" t="s">
        <v>52</v>
      </c>
      <c r="IS3" s="700"/>
      <c r="IT3" s="701"/>
      <c r="IU3" s="694" t="str">
        <f>ธค!M4</f>
        <v>ธันวาคม</v>
      </c>
      <c r="IV3" s="695"/>
      <c r="IW3" s="695"/>
      <c r="IX3" s="695"/>
      <c r="IY3" s="695"/>
      <c r="IZ3" s="695"/>
      <c r="JA3" s="696"/>
      <c r="JB3" s="699" t="s">
        <v>53</v>
      </c>
      <c r="JC3" s="701"/>
      <c r="JD3" s="694">
        <f>ธค!V4</f>
        <v>2566</v>
      </c>
      <c r="JE3" s="695"/>
      <c r="JF3" s="695"/>
      <c r="JG3" s="696"/>
      <c r="JH3" s="137"/>
      <c r="JI3" s="138"/>
      <c r="JJ3" s="138"/>
      <c r="JK3" s="139"/>
      <c r="JL3" s="688" t="s">
        <v>61</v>
      </c>
      <c r="JM3" s="689" t="s">
        <v>30</v>
      </c>
      <c r="JN3" s="690" t="s">
        <v>137</v>
      </c>
      <c r="JO3" s="690"/>
      <c r="JP3" s="690"/>
      <c r="JQ3" s="690"/>
      <c r="JR3" s="690"/>
      <c r="JS3" s="690"/>
      <c r="JT3" s="697" t="s">
        <v>164</v>
      </c>
      <c r="JU3" s="697"/>
      <c r="JV3" s="697"/>
      <c r="JW3" s="697"/>
      <c r="JX3" s="698">
        <f>มค!$H4</f>
        <v>2</v>
      </c>
      <c r="JY3" s="698"/>
      <c r="JZ3" s="699" t="s">
        <v>52</v>
      </c>
      <c r="KA3" s="700"/>
      <c r="KB3" s="701"/>
      <c r="KC3" s="694" t="str">
        <f>มค!M4</f>
        <v>มกราคม</v>
      </c>
      <c r="KD3" s="695"/>
      <c r="KE3" s="695"/>
      <c r="KF3" s="695"/>
      <c r="KG3" s="695"/>
      <c r="KH3" s="695"/>
      <c r="KI3" s="696"/>
      <c r="KJ3" s="699" t="s">
        <v>53</v>
      </c>
      <c r="KK3" s="701"/>
      <c r="KL3" s="694">
        <f>มค!V4</f>
        <v>2567</v>
      </c>
      <c r="KM3" s="695"/>
      <c r="KN3" s="695"/>
      <c r="KO3" s="696"/>
      <c r="KP3" s="703"/>
      <c r="KQ3" s="704"/>
      <c r="KR3" s="704"/>
      <c r="KS3" s="705"/>
      <c r="KT3" s="688" t="s">
        <v>61</v>
      </c>
      <c r="KU3" s="689" t="s">
        <v>30</v>
      </c>
      <c r="KV3" s="690" t="s">
        <v>137</v>
      </c>
      <c r="KW3" s="690"/>
      <c r="KX3" s="690"/>
      <c r="KY3" s="690"/>
      <c r="KZ3" s="690"/>
      <c r="LA3" s="690"/>
      <c r="LB3" s="697" t="s">
        <v>164</v>
      </c>
      <c r="LC3" s="697"/>
      <c r="LD3" s="697"/>
      <c r="LE3" s="697"/>
      <c r="LF3" s="698">
        <f>กพ!$H4</f>
        <v>2</v>
      </c>
      <c r="LG3" s="698"/>
      <c r="LH3" s="699" t="s">
        <v>52</v>
      </c>
      <c r="LI3" s="700"/>
      <c r="LJ3" s="701"/>
      <c r="LK3" s="694" t="str">
        <f>กพ!M4</f>
        <v>กุมภาพันธ์</v>
      </c>
      <c r="LL3" s="695"/>
      <c r="LM3" s="695"/>
      <c r="LN3" s="695"/>
      <c r="LO3" s="695"/>
      <c r="LP3" s="695"/>
      <c r="LQ3" s="696"/>
      <c r="LR3" s="699" t="s">
        <v>53</v>
      </c>
      <c r="LS3" s="701"/>
      <c r="LT3" s="694">
        <f>กพ!V4</f>
        <v>2567</v>
      </c>
      <c r="LU3" s="695"/>
      <c r="LV3" s="695"/>
      <c r="LW3" s="696"/>
      <c r="LX3" s="703"/>
      <c r="LY3" s="704"/>
      <c r="LZ3" s="704"/>
      <c r="MA3" s="705"/>
      <c r="MB3" s="688" t="s">
        <v>61</v>
      </c>
      <c r="MC3" s="689" t="s">
        <v>30</v>
      </c>
      <c r="MD3" s="690" t="s">
        <v>137</v>
      </c>
      <c r="ME3" s="690"/>
      <c r="MF3" s="690"/>
      <c r="MG3" s="690"/>
      <c r="MH3" s="690"/>
      <c r="MI3" s="690"/>
      <c r="MJ3" s="697" t="s">
        <v>164</v>
      </c>
      <c r="MK3" s="697"/>
      <c r="ML3" s="697"/>
      <c r="MM3" s="697"/>
      <c r="MN3" s="698">
        <f>มีค!$H4</f>
        <v>2</v>
      </c>
      <c r="MO3" s="698"/>
      <c r="MP3" s="699" t="s">
        <v>52</v>
      </c>
      <c r="MQ3" s="700"/>
      <c r="MR3" s="701"/>
      <c r="MS3" s="694" t="str">
        <f>มีค!M4</f>
        <v>มีนาคม</v>
      </c>
      <c r="MT3" s="695"/>
      <c r="MU3" s="695"/>
      <c r="MV3" s="695"/>
      <c r="MW3" s="695"/>
      <c r="MX3" s="695"/>
      <c r="MY3" s="696"/>
      <c r="MZ3" s="699" t="s">
        <v>53</v>
      </c>
      <c r="NA3" s="701"/>
      <c r="NB3" s="694">
        <f>มีค!V4</f>
        <v>2567</v>
      </c>
      <c r="NC3" s="695"/>
      <c r="ND3" s="695"/>
      <c r="NE3" s="696"/>
      <c r="NF3" s="137"/>
      <c r="NG3" s="138"/>
      <c r="NH3" s="138"/>
      <c r="NI3" s="139"/>
      <c r="NJ3" s="688" t="s">
        <v>61</v>
      </c>
    </row>
    <row r="4" spans="1:374">
      <c r="A4" s="689"/>
      <c r="B4" s="160" t="s">
        <v>51</v>
      </c>
      <c r="C4" s="160">
        <f>IF(พค!E5="","",พค!E5)</f>
        <v>1</v>
      </c>
      <c r="D4" s="410">
        <f>IF(พค!F5="","",พค!F5)</f>
        <v>2</v>
      </c>
      <c r="E4" s="410">
        <f>IF(พค!G5="","",พค!G5)</f>
        <v>3</v>
      </c>
      <c r="F4" s="410">
        <f>IF(พค!H5="","",พค!H5)</f>
        <v>4</v>
      </c>
      <c r="G4" s="410">
        <f>IF(พค!I5="","",พค!I5)</f>
        <v>5</v>
      </c>
      <c r="H4" s="410">
        <f>IF(พค!J5="","",พค!J5)</f>
        <v>6</v>
      </c>
      <c r="I4" s="410">
        <f>IF(พค!K5="","",พค!K5)</f>
        <v>7</v>
      </c>
      <c r="J4" s="410">
        <f>IF(พค!L5="","",พค!L5)</f>
        <v>8</v>
      </c>
      <c r="K4" s="410">
        <f>IF(พค!M5="","",พค!M5)</f>
        <v>9</v>
      </c>
      <c r="L4" s="410">
        <f>IF(พค!N5="","",พค!N5)</f>
        <v>10</v>
      </c>
      <c r="M4" s="410">
        <f>IF(พค!O5="","",พค!O5)</f>
        <v>11</v>
      </c>
      <c r="N4" s="410">
        <f>IF(พค!P5="","",พค!P5)</f>
        <v>12</v>
      </c>
      <c r="O4" s="410">
        <f>IF(พค!Q5="","",พค!Q5)</f>
        <v>13</v>
      </c>
      <c r="P4" s="410">
        <f>IF(พค!R5="","",พค!R5)</f>
        <v>14</v>
      </c>
      <c r="Q4" s="410">
        <f>IF(พค!S5="","",พค!S5)</f>
        <v>15</v>
      </c>
      <c r="R4" s="410">
        <f>IF(พค!T5="","",พค!T5)</f>
        <v>16</v>
      </c>
      <c r="S4" s="410">
        <f>IF(พค!U5="","",พค!U5)</f>
        <v>17</v>
      </c>
      <c r="T4" s="410">
        <f>IF(พค!V5="","",พค!V5)</f>
        <v>18</v>
      </c>
      <c r="U4" s="410">
        <f>IF(พค!W5="","",พค!W5)</f>
        <v>19</v>
      </c>
      <c r="V4" s="410">
        <f>IF(พค!X5="","",พค!X5)</f>
        <v>20</v>
      </c>
      <c r="W4" s="410">
        <f>IF(พค!Y5="","",พค!Y5)</f>
        <v>21</v>
      </c>
      <c r="X4" s="410">
        <f>IF(พค!Z5="","",พค!Z5)</f>
        <v>22</v>
      </c>
      <c r="Y4" s="410">
        <f>IF(พค!AA5="","",พค!AA5)</f>
        <v>23</v>
      </c>
      <c r="Z4" s="410">
        <f>IF(พค!AB5="","",พค!AB5)</f>
        <v>24</v>
      </c>
      <c r="AA4" s="410">
        <f>IF(พค!AC5="","",พค!AC5)</f>
        <v>25</v>
      </c>
      <c r="AB4" s="410">
        <f>IF(พค!AD5="","",พค!AD5)</f>
        <v>26</v>
      </c>
      <c r="AC4" s="410">
        <f>IF(พค!AE5="","",พค!AE5)</f>
        <v>27</v>
      </c>
      <c r="AD4" s="410">
        <f>IF(พค!AF5="","",พค!AF5)</f>
        <v>28</v>
      </c>
      <c r="AE4" s="410">
        <f>IF(พค!AG5="","",พค!AG5)</f>
        <v>29</v>
      </c>
      <c r="AF4" s="410">
        <f>IF(พค!AH5="","",พค!AH5)</f>
        <v>30</v>
      </c>
      <c r="AG4" s="410">
        <f>IF(พค!AI5="","",พค!AI5)</f>
        <v>31</v>
      </c>
      <c r="AH4" s="688"/>
      <c r="AI4" s="689"/>
      <c r="AJ4" s="160" t="s">
        <v>51</v>
      </c>
      <c r="AK4" s="160">
        <f>IF(มิย!E5="","",มิย!E5)</f>
        <v>1</v>
      </c>
      <c r="AL4" s="410">
        <f>IF(มิย!F5="","",มิย!F5)</f>
        <v>2</v>
      </c>
      <c r="AM4" s="410">
        <f>IF(มิย!G5="","",มิย!G5)</f>
        <v>3</v>
      </c>
      <c r="AN4" s="410">
        <f>IF(มิย!H5="","",มิย!H5)</f>
        <v>4</v>
      </c>
      <c r="AO4" s="410">
        <f>IF(มิย!I5="","",มิย!I5)</f>
        <v>5</v>
      </c>
      <c r="AP4" s="410">
        <f>IF(มิย!J5="","",มิย!J5)</f>
        <v>6</v>
      </c>
      <c r="AQ4" s="410">
        <f>IF(มิย!K5="","",มิย!K5)</f>
        <v>7</v>
      </c>
      <c r="AR4" s="410">
        <f>IF(มิย!L5="","",มิย!L5)</f>
        <v>8</v>
      </c>
      <c r="AS4" s="410">
        <f>IF(มิย!M5="","",มิย!M5)</f>
        <v>9</v>
      </c>
      <c r="AT4" s="410">
        <f>IF(มิย!N5="","",มิย!N5)</f>
        <v>10</v>
      </c>
      <c r="AU4" s="410">
        <f>IF(มิย!O5="","",มิย!O5)</f>
        <v>11</v>
      </c>
      <c r="AV4" s="410">
        <f>IF(มิย!P5="","",มิย!P5)</f>
        <v>12</v>
      </c>
      <c r="AW4" s="410">
        <f>IF(มิย!Q5="","",มิย!Q5)</f>
        <v>13</v>
      </c>
      <c r="AX4" s="410">
        <f>IF(มิย!R5="","",มิย!R5)</f>
        <v>14</v>
      </c>
      <c r="AY4" s="410">
        <f>IF(มิย!S5="","",มิย!S5)</f>
        <v>15</v>
      </c>
      <c r="AZ4" s="410">
        <f>IF(มิย!T5="","",มิย!T5)</f>
        <v>16</v>
      </c>
      <c r="BA4" s="410">
        <f>IF(มิย!U5="","",มิย!U5)</f>
        <v>17</v>
      </c>
      <c r="BB4" s="410">
        <f>IF(มิย!V5="","",มิย!V5)</f>
        <v>18</v>
      </c>
      <c r="BC4" s="410">
        <f>IF(มิย!W5="","",มิย!W5)</f>
        <v>19</v>
      </c>
      <c r="BD4" s="410">
        <f>IF(มิย!X5="","",มิย!X5)</f>
        <v>20</v>
      </c>
      <c r="BE4" s="410">
        <f>IF(มิย!Y5="","",มิย!Y5)</f>
        <v>21</v>
      </c>
      <c r="BF4" s="410">
        <f>IF(มิย!Z5="","",มิย!Z5)</f>
        <v>22</v>
      </c>
      <c r="BG4" s="410">
        <f>IF(มิย!AA5="","",มิย!AA5)</f>
        <v>23</v>
      </c>
      <c r="BH4" s="410">
        <f>IF(มิย!AB5="","",มิย!AB5)</f>
        <v>24</v>
      </c>
      <c r="BI4" s="410">
        <f>IF(มิย!AC5="","",มิย!AC5)</f>
        <v>25</v>
      </c>
      <c r="BJ4" s="410">
        <f>IF(มิย!AD5="","",มิย!AD5)</f>
        <v>26</v>
      </c>
      <c r="BK4" s="410">
        <f>IF(มิย!AE5="","",มิย!AE5)</f>
        <v>27</v>
      </c>
      <c r="BL4" s="410">
        <f>IF(มิย!AF5="","",มิย!AF5)</f>
        <v>28</v>
      </c>
      <c r="BM4" s="410">
        <f>IF(มิย!AG5="","",มิย!AG5)</f>
        <v>29</v>
      </c>
      <c r="BN4" s="410">
        <f>IF(มิย!AH5="","",มิย!AH5)</f>
        <v>30</v>
      </c>
      <c r="BO4" s="410">
        <f>IF(มิย!AI5="","",มิย!AI5)</f>
        <v>31</v>
      </c>
      <c r="BP4" s="688"/>
      <c r="BQ4" s="689"/>
      <c r="BR4" s="160" t="s">
        <v>51</v>
      </c>
      <c r="BS4" s="160">
        <f>IF(กค!E5="","",กค!E5)</f>
        <v>1</v>
      </c>
      <c r="BT4" s="410">
        <f>IF(กค!F5="","",กค!F5)</f>
        <v>2</v>
      </c>
      <c r="BU4" s="410">
        <f>IF(กค!G5="","",กค!G5)</f>
        <v>3</v>
      </c>
      <c r="BV4" s="410">
        <f>IF(กค!H5="","",กค!H5)</f>
        <v>4</v>
      </c>
      <c r="BW4" s="410">
        <f>IF(กค!I5="","",กค!I5)</f>
        <v>5</v>
      </c>
      <c r="BX4" s="410">
        <f>IF(กค!J5="","",กค!J5)</f>
        <v>6</v>
      </c>
      <c r="BY4" s="410">
        <f>IF(กค!K5="","",กค!K5)</f>
        <v>7</v>
      </c>
      <c r="BZ4" s="410">
        <f>IF(กค!L5="","",กค!L5)</f>
        <v>8</v>
      </c>
      <c r="CA4" s="410">
        <f>IF(กค!M5="","",กค!M5)</f>
        <v>9</v>
      </c>
      <c r="CB4" s="410">
        <f>IF(กค!N5="","",กค!N5)</f>
        <v>10</v>
      </c>
      <c r="CC4" s="410">
        <f>IF(กค!O5="","",กค!O5)</f>
        <v>11</v>
      </c>
      <c r="CD4" s="410">
        <f>IF(กค!P5="","",กค!P5)</f>
        <v>12</v>
      </c>
      <c r="CE4" s="410">
        <f>IF(กค!Q5="","",กค!Q5)</f>
        <v>13</v>
      </c>
      <c r="CF4" s="410">
        <f>IF(กค!R5="","",กค!R5)</f>
        <v>14</v>
      </c>
      <c r="CG4" s="410">
        <f>IF(กค!S5="","",กค!S5)</f>
        <v>15</v>
      </c>
      <c r="CH4" s="410">
        <f>IF(กค!T5="","",กค!T5)</f>
        <v>16</v>
      </c>
      <c r="CI4" s="410">
        <f>IF(กค!U5="","",กค!U5)</f>
        <v>17</v>
      </c>
      <c r="CJ4" s="410">
        <f>IF(กค!V5="","",กค!V5)</f>
        <v>18</v>
      </c>
      <c r="CK4" s="410">
        <f>IF(กค!W5="","",กค!W5)</f>
        <v>19</v>
      </c>
      <c r="CL4" s="410">
        <f>IF(กค!X5="","",กค!X5)</f>
        <v>20</v>
      </c>
      <c r="CM4" s="410">
        <f>IF(กค!Y5="","",กค!Y5)</f>
        <v>21</v>
      </c>
      <c r="CN4" s="410">
        <f>IF(กค!Z5="","",กค!Z5)</f>
        <v>22</v>
      </c>
      <c r="CO4" s="410">
        <f>IF(กค!AA5="","",กค!AA5)</f>
        <v>23</v>
      </c>
      <c r="CP4" s="410">
        <f>IF(กค!AB5="","",กค!AB5)</f>
        <v>24</v>
      </c>
      <c r="CQ4" s="410">
        <f>IF(กค!AC5="","",กค!AC5)</f>
        <v>25</v>
      </c>
      <c r="CR4" s="410">
        <f>IF(กค!AD5="","",กค!AD5)</f>
        <v>26</v>
      </c>
      <c r="CS4" s="410">
        <f>IF(กค!AE5="","",กค!AE5)</f>
        <v>27</v>
      </c>
      <c r="CT4" s="410">
        <f>IF(กค!AF5="","",กค!AF5)</f>
        <v>28</v>
      </c>
      <c r="CU4" s="410">
        <f>IF(กค!AG5="","",กค!AG5)</f>
        <v>29</v>
      </c>
      <c r="CV4" s="410">
        <f>IF(กค!AH5="","",กค!AH5)</f>
        <v>30</v>
      </c>
      <c r="CW4" s="410">
        <f>IF(กค!AI5="","",กค!AI5)</f>
        <v>31</v>
      </c>
      <c r="CX4" s="688"/>
      <c r="CY4" s="689"/>
      <c r="CZ4" s="160" t="s">
        <v>51</v>
      </c>
      <c r="DA4" s="160">
        <f>IF(สค!E5="","",สค!E5)</f>
        <v>1</v>
      </c>
      <c r="DB4" s="410">
        <f>IF(สค!F5="","",สค!F5)</f>
        <v>2</v>
      </c>
      <c r="DC4" s="410">
        <f>IF(สค!G5="","",สค!G5)</f>
        <v>3</v>
      </c>
      <c r="DD4" s="410">
        <f>IF(สค!H5="","",สค!H5)</f>
        <v>4</v>
      </c>
      <c r="DE4" s="410">
        <f>IF(สค!I5="","",สค!I5)</f>
        <v>5</v>
      </c>
      <c r="DF4" s="410">
        <f>IF(สค!J5="","",สค!J5)</f>
        <v>6</v>
      </c>
      <c r="DG4" s="410">
        <f>IF(สค!K5="","",สค!K5)</f>
        <v>7</v>
      </c>
      <c r="DH4" s="410">
        <f>IF(สค!L5="","",สค!L5)</f>
        <v>8</v>
      </c>
      <c r="DI4" s="410">
        <f>IF(สค!M5="","",สค!M5)</f>
        <v>9</v>
      </c>
      <c r="DJ4" s="410">
        <f>IF(สค!N5="","",สค!N5)</f>
        <v>10</v>
      </c>
      <c r="DK4" s="410">
        <f>IF(สค!O5="","",สค!O5)</f>
        <v>11</v>
      </c>
      <c r="DL4" s="410">
        <f>IF(สค!P5="","",สค!P5)</f>
        <v>12</v>
      </c>
      <c r="DM4" s="410">
        <f>IF(สค!Q5="","",สค!Q5)</f>
        <v>13</v>
      </c>
      <c r="DN4" s="410">
        <f>IF(สค!R5="","",สค!R5)</f>
        <v>14</v>
      </c>
      <c r="DO4" s="410">
        <f>IF(สค!S5="","",สค!S5)</f>
        <v>15</v>
      </c>
      <c r="DP4" s="410">
        <f>IF(สค!T5="","",สค!T5)</f>
        <v>16</v>
      </c>
      <c r="DQ4" s="410">
        <f>IF(สค!U5="","",สค!U5)</f>
        <v>17</v>
      </c>
      <c r="DR4" s="410">
        <f>IF(สค!V5="","",สค!V5)</f>
        <v>18</v>
      </c>
      <c r="DS4" s="410">
        <f>IF(สค!W5="","",สค!W5)</f>
        <v>19</v>
      </c>
      <c r="DT4" s="410">
        <f>IF(สค!X5="","",สค!X5)</f>
        <v>20</v>
      </c>
      <c r="DU4" s="410">
        <f>IF(สค!Y5="","",สค!Y5)</f>
        <v>21</v>
      </c>
      <c r="DV4" s="410">
        <f>IF(สค!Z5="","",สค!Z5)</f>
        <v>22</v>
      </c>
      <c r="DW4" s="410">
        <f>IF(สค!AA5="","",สค!AA5)</f>
        <v>23</v>
      </c>
      <c r="DX4" s="410">
        <f>IF(สค!AB5="","",สค!AB5)</f>
        <v>24</v>
      </c>
      <c r="DY4" s="410">
        <f>IF(สค!AC5="","",สค!AC5)</f>
        <v>25</v>
      </c>
      <c r="DZ4" s="410">
        <f>IF(สค!AD5="","",สค!AD5)</f>
        <v>26</v>
      </c>
      <c r="EA4" s="410">
        <f>IF(สค!AE5="","",สค!AE5)</f>
        <v>27</v>
      </c>
      <c r="EB4" s="410">
        <f>IF(สค!AF5="","",สค!AF5)</f>
        <v>28</v>
      </c>
      <c r="EC4" s="410">
        <f>IF(สค!AG5="","",สค!AG5)</f>
        <v>29</v>
      </c>
      <c r="ED4" s="410">
        <f>IF(สค!AH5="","",สค!AH5)</f>
        <v>30</v>
      </c>
      <c r="EE4" s="410">
        <f>IF(สค!AI5="","",สค!AI5)</f>
        <v>31</v>
      </c>
      <c r="EF4" s="688"/>
      <c r="EG4" s="689"/>
      <c r="EH4" s="160" t="s">
        <v>51</v>
      </c>
      <c r="EI4" s="160">
        <f>IF(กย!E5="","",กย!E5)</f>
        <v>1</v>
      </c>
      <c r="EJ4" s="410">
        <f>IF(กย!F5="","",กย!F5)</f>
        <v>2</v>
      </c>
      <c r="EK4" s="410">
        <f>IF(กย!G5="","",กย!G5)</f>
        <v>3</v>
      </c>
      <c r="EL4" s="410">
        <f>IF(กย!H5="","",กย!H5)</f>
        <v>4</v>
      </c>
      <c r="EM4" s="410">
        <f>IF(กย!I5="","",กย!I5)</f>
        <v>5</v>
      </c>
      <c r="EN4" s="410">
        <f>IF(กย!J5="","",กย!J5)</f>
        <v>6</v>
      </c>
      <c r="EO4" s="410">
        <f>IF(กย!K5="","",กย!K5)</f>
        <v>7</v>
      </c>
      <c r="EP4" s="410">
        <f>IF(กย!L5="","",กย!L5)</f>
        <v>8</v>
      </c>
      <c r="EQ4" s="410">
        <f>IF(กย!M5="","",กย!M5)</f>
        <v>9</v>
      </c>
      <c r="ER4" s="410">
        <f>IF(กย!N5="","",กย!N5)</f>
        <v>10</v>
      </c>
      <c r="ES4" s="410">
        <f>IF(กย!O5="","",กย!O5)</f>
        <v>11</v>
      </c>
      <c r="ET4" s="410">
        <f>IF(กย!P5="","",กย!P5)</f>
        <v>12</v>
      </c>
      <c r="EU4" s="410">
        <f>IF(กย!Q5="","",กย!Q5)</f>
        <v>13</v>
      </c>
      <c r="EV4" s="410">
        <f>IF(กย!R5="","",กย!R5)</f>
        <v>14</v>
      </c>
      <c r="EW4" s="410">
        <f>IF(กย!S5="","",กย!S5)</f>
        <v>15</v>
      </c>
      <c r="EX4" s="410">
        <f>IF(กย!T5="","",กย!T5)</f>
        <v>16</v>
      </c>
      <c r="EY4" s="410">
        <f>IF(กย!U5="","",กย!U5)</f>
        <v>17</v>
      </c>
      <c r="EZ4" s="410">
        <f>IF(กย!V5="","",กย!V5)</f>
        <v>18</v>
      </c>
      <c r="FA4" s="410">
        <f>IF(กย!W5="","",กย!W5)</f>
        <v>19</v>
      </c>
      <c r="FB4" s="410">
        <f>IF(กย!X5="","",กย!X5)</f>
        <v>20</v>
      </c>
      <c r="FC4" s="410">
        <f>IF(กย!Y5="","",กย!Y5)</f>
        <v>21</v>
      </c>
      <c r="FD4" s="410">
        <f>IF(กย!Z5="","",กย!Z5)</f>
        <v>22</v>
      </c>
      <c r="FE4" s="410">
        <f>IF(กย!AA5="","",กย!AA5)</f>
        <v>23</v>
      </c>
      <c r="FF4" s="410">
        <f>IF(กย!AB5="","",กย!AB5)</f>
        <v>24</v>
      </c>
      <c r="FG4" s="410">
        <f>IF(กย!AC5="","",กย!AC5)</f>
        <v>25</v>
      </c>
      <c r="FH4" s="410">
        <f>IF(กย!AD5="","",กย!AD5)</f>
        <v>26</v>
      </c>
      <c r="FI4" s="410">
        <f>IF(กย!AE5="","",กย!AE5)</f>
        <v>27</v>
      </c>
      <c r="FJ4" s="410">
        <f>IF(กย!AF5="","",กย!AF5)</f>
        <v>28</v>
      </c>
      <c r="FK4" s="410">
        <f>IF(กย!AG5="","",กย!AG5)</f>
        <v>29</v>
      </c>
      <c r="FL4" s="410">
        <f>IF(กย!AH5="","",กย!AH5)</f>
        <v>30</v>
      </c>
      <c r="FM4" s="410">
        <f>IF(กย!AI5="","",กย!AI5)</f>
        <v>31</v>
      </c>
      <c r="FN4" s="688"/>
      <c r="FO4" s="689"/>
      <c r="FP4" s="160" t="s">
        <v>51</v>
      </c>
      <c r="FQ4" s="160">
        <f>IF(ตค!E5="","",ตค!E5)</f>
        <v>1</v>
      </c>
      <c r="FR4" s="410">
        <f>IF(ตค!F5="","",ตค!F5)</f>
        <v>2</v>
      </c>
      <c r="FS4" s="410">
        <f>IF(ตค!G5="","",ตค!G5)</f>
        <v>3</v>
      </c>
      <c r="FT4" s="410">
        <f>IF(ตค!H5="","",ตค!H5)</f>
        <v>4</v>
      </c>
      <c r="FU4" s="410">
        <f>IF(ตค!I5="","",ตค!I5)</f>
        <v>5</v>
      </c>
      <c r="FV4" s="410">
        <f>IF(ตค!J5="","",ตค!J5)</f>
        <v>6</v>
      </c>
      <c r="FW4" s="410">
        <f>IF(ตค!K5="","",ตค!K5)</f>
        <v>7</v>
      </c>
      <c r="FX4" s="410">
        <f>IF(ตค!L5="","",ตค!L5)</f>
        <v>8</v>
      </c>
      <c r="FY4" s="410">
        <f>IF(ตค!M5="","",ตค!M5)</f>
        <v>9</v>
      </c>
      <c r="FZ4" s="410">
        <f>IF(ตค!N5="","",ตค!N5)</f>
        <v>10</v>
      </c>
      <c r="GA4" s="410">
        <f>IF(ตค!O5="","",ตค!O5)</f>
        <v>11</v>
      </c>
      <c r="GB4" s="410">
        <f>IF(ตค!P5="","",ตค!P5)</f>
        <v>12</v>
      </c>
      <c r="GC4" s="410">
        <f>IF(ตค!Q5="","",ตค!Q5)</f>
        <v>13</v>
      </c>
      <c r="GD4" s="410">
        <f>IF(ตค!R5="","",ตค!R5)</f>
        <v>14</v>
      </c>
      <c r="GE4" s="410">
        <f>IF(ตค!S5="","",ตค!S5)</f>
        <v>15</v>
      </c>
      <c r="GF4" s="410">
        <f>IF(ตค!T5="","",ตค!T5)</f>
        <v>16</v>
      </c>
      <c r="GG4" s="410">
        <f>IF(ตค!U5="","",ตค!U5)</f>
        <v>17</v>
      </c>
      <c r="GH4" s="410">
        <f>IF(ตค!V5="","",ตค!V5)</f>
        <v>18</v>
      </c>
      <c r="GI4" s="410">
        <f>IF(ตค!W5="","",ตค!W5)</f>
        <v>19</v>
      </c>
      <c r="GJ4" s="410">
        <f>IF(ตค!X5="","",ตค!X5)</f>
        <v>20</v>
      </c>
      <c r="GK4" s="410">
        <f>IF(ตค!Y5="","",ตค!Y5)</f>
        <v>21</v>
      </c>
      <c r="GL4" s="410">
        <f>IF(ตค!Z5="","",ตค!Z5)</f>
        <v>22</v>
      </c>
      <c r="GM4" s="410">
        <f>IF(ตค!AA5="","",ตค!AA5)</f>
        <v>23</v>
      </c>
      <c r="GN4" s="410">
        <f>IF(ตค!AB5="","",ตค!AB5)</f>
        <v>24</v>
      </c>
      <c r="GO4" s="410">
        <f>IF(ตค!AC5="","",ตค!AC5)</f>
        <v>25</v>
      </c>
      <c r="GP4" s="410">
        <f>IF(ตค!AD5="","",ตค!AD5)</f>
        <v>26</v>
      </c>
      <c r="GQ4" s="410">
        <f>IF(ตค!AE5="","",ตค!AE5)</f>
        <v>27</v>
      </c>
      <c r="GR4" s="410">
        <f>IF(ตค!AF5="","",ตค!AF5)</f>
        <v>28</v>
      </c>
      <c r="GS4" s="410">
        <f>IF(ตค!AG5="","",ตค!AG5)</f>
        <v>29</v>
      </c>
      <c r="GT4" s="410">
        <f>IF(ตค!AH5="","",ตค!AH5)</f>
        <v>30</v>
      </c>
      <c r="GU4" s="410">
        <f>IF(ตค!AI5="","",ตค!AI5)</f>
        <v>31</v>
      </c>
      <c r="GV4" s="688"/>
      <c r="GW4" s="689"/>
      <c r="GX4" s="160" t="s">
        <v>51</v>
      </c>
      <c r="GY4" s="160">
        <f>IF(พย!E5="","",พย!E5)</f>
        <v>1</v>
      </c>
      <c r="GZ4" s="410">
        <f>IF(พย!F5="","",พย!F5)</f>
        <v>2</v>
      </c>
      <c r="HA4" s="410">
        <f>IF(พย!G5="","",พย!G5)</f>
        <v>3</v>
      </c>
      <c r="HB4" s="410">
        <f>IF(พย!H5="","",พย!H5)</f>
        <v>4</v>
      </c>
      <c r="HC4" s="410">
        <f>IF(พย!I5="","",พย!I5)</f>
        <v>5</v>
      </c>
      <c r="HD4" s="410">
        <f>IF(พย!J5="","",พย!J5)</f>
        <v>6</v>
      </c>
      <c r="HE4" s="410">
        <f>IF(พย!K5="","",พย!K5)</f>
        <v>7</v>
      </c>
      <c r="HF4" s="410">
        <f>IF(พย!L5="","",พย!L5)</f>
        <v>8</v>
      </c>
      <c r="HG4" s="410">
        <f>IF(พย!M5="","",พย!M5)</f>
        <v>9</v>
      </c>
      <c r="HH4" s="410">
        <f>IF(พย!N5="","",พย!N5)</f>
        <v>10</v>
      </c>
      <c r="HI4" s="410">
        <f>IF(พย!O5="","",พย!O5)</f>
        <v>11</v>
      </c>
      <c r="HJ4" s="410">
        <f>IF(พย!P5="","",พย!P5)</f>
        <v>12</v>
      </c>
      <c r="HK4" s="410">
        <f>IF(พย!Q5="","",พย!Q5)</f>
        <v>13</v>
      </c>
      <c r="HL4" s="410">
        <f>IF(พย!R5="","",พย!R5)</f>
        <v>14</v>
      </c>
      <c r="HM4" s="410">
        <f>IF(พย!S5="","",พย!S5)</f>
        <v>15</v>
      </c>
      <c r="HN4" s="410">
        <f>IF(พย!T5="","",พย!T5)</f>
        <v>16</v>
      </c>
      <c r="HO4" s="410">
        <f>IF(พย!U5="","",พย!U5)</f>
        <v>17</v>
      </c>
      <c r="HP4" s="410">
        <f>IF(พย!V5="","",พย!V5)</f>
        <v>18</v>
      </c>
      <c r="HQ4" s="410">
        <f>IF(พย!W5="","",พย!W5)</f>
        <v>19</v>
      </c>
      <c r="HR4" s="410">
        <f>IF(พย!X5="","",พย!X5)</f>
        <v>20</v>
      </c>
      <c r="HS4" s="410">
        <f>IF(พย!Y5="","",พย!Y5)</f>
        <v>21</v>
      </c>
      <c r="HT4" s="410">
        <f>IF(พย!Z5="","",พย!Z5)</f>
        <v>22</v>
      </c>
      <c r="HU4" s="410">
        <f>IF(พย!AA5="","",พย!AA5)</f>
        <v>23</v>
      </c>
      <c r="HV4" s="410">
        <f>IF(พย!AB5="","",พย!AB5)</f>
        <v>24</v>
      </c>
      <c r="HW4" s="410">
        <f>IF(พย!AC5="","",พย!AC5)</f>
        <v>25</v>
      </c>
      <c r="HX4" s="410">
        <f>IF(พย!AD5="","",พย!AD5)</f>
        <v>26</v>
      </c>
      <c r="HY4" s="410">
        <f>IF(พย!AE5="","",พย!AE5)</f>
        <v>27</v>
      </c>
      <c r="HZ4" s="410">
        <f>IF(พย!AF5="","",พย!AF5)</f>
        <v>28</v>
      </c>
      <c r="IA4" s="410">
        <f>IF(พย!AG5="","",พย!AG5)</f>
        <v>29</v>
      </c>
      <c r="IB4" s="410">
        <f>IF(พย!AH5="","",พย!AH5)</f>
        <v>30</v>
      </c>
      <c r="IC4" s="410">
        <f>IF(พย!AI5="","",พย!AI5)</f>
        <v>31</v>
      </c>
      <c r="ID4" s="688"/>
      <c r="IE4" s="689"/>
      <c r="IF4" s="160" t="s">
        <v>51</v>
      </c>
      <c r="IG4" s="160">
        <f>IF(ธค!E5="","",ธค!E5)</f>
        <v>1</v>
      </c>
      <c r="IH4" s="410">
        <f>IF(ธค!F5="","",ธค!F5)</f>
        <v>2</v>
      </c>
      <c r="II4" s="410">
        <f>IF(ธค!G5="","",ธค!G5)</f>
        <v>3</v>
      </c>
      <c r="IJ4" s="410">
        <f>IF(ธค!H5="","",ธค!H5)</f>
        <v>4</v>
      </c>
      <c r="IK4" s="410">
        <f>IF(ธค!I5="","",ธค!I5)</f>
        <v>5</v>
      </c>
      <c r="IL4" s="410">
        <f>IF(ธค!J5="","",ธค!J5)</f>
        <v>6</v>
      </c>
      <c r="IM4" s="410">
        <f>IF(ธค!K5="","",ธค!K5)</f>
        <v>7</v>
      </c>
      <c r="IN4" s="410">
        <f>IF(ธค!L5="","",ธค!L5)</f>
        <v>8</v>
      </c>
      <c r="IO4" s="410">
        <f>IF(ธค!M5="","",ธค!M5)</f>
        <v>9</v>
      </c>
      <c r="IP4" s="410">
        <f>IF(ธค!N5="","",ธค!N5)</f>
        <v>10</v>
      </c>
      <c r="IQ4" s="410">
        <f>IF(ธค!O5="","",ธค!O5)</f>
        <v>11</v>
      </c>
      <c r="IR4" s="410">
        <f>IF(ธค!P5="","",ธค!P5)</f>
        <v>12</v>
      </c>
      <c r="IS4" s="410">
        <f>IF(ธค!Q5="","",ธค!Q5)</f>
        <v>13</v>
      </c>
      <c r="IT4" s="410">
        <f>IF(ธค!R5="","",ธค!R5)</f>
        <v>14</v>
      </c>
      <c r="IU4" s="410">
        <f>IF(ธค!S5="","",ธค!S5)</f>
        <v>15</v>
      </c>
      <c r="IV4" s="410">
        <f>IF(ธค!T5="","",ธค!T5)</f>
        <v>16</v>
      </c>
      <c r="IW4" s="410">
        <f>IF(ธค!U5="","",ธค!U5)</f>
        <v>17</v>
      </c>
      <c r="IX4" s="410">
        <f>IF(ธค!V5="","",ธค!V5)</f>
        <v>18</v>
      </c>
      <c r="IY4" s="410">
        <f>IF(ธค!W5="","",ธค!W5)</f>
        <v>19</v>
      </c>
      <c r="IZ4" s="410">
        <f>IF(ธค!X5="","",ธค!X5)</f>
        <v>20</v>
      </c>
      <c r="JA4" s="410">
        <f>IF(ธค!Y5="","",ธค!Y5)</f>
        <v>21</v>
      </c>
      <c r="JB4" s="410">
        <f>IF(ธค!Z5="","",ธค!Z5)</f>
        <v>22</v>
      </c>
      <c r="JC4" s="410">
        <f>IF(ธค!AA5="","",ธค!AA5)</f>
        <v>23</v>
      </c>
      <c r="JD4" s="410">
        <f>IF(ธค!AB5="","",ธค!AB5)</f>
        <v>24</v>
      </c>
      <c r="JE4" s="410">
        <f>IF(ธค!AC5="","",ธค!AC5)</f>
        <v>25</v>
      </c>
      <c r="JF4" s="410">
        <f>IF(ธค!AD5="","",ธค!AD5)</f>
        <v>26</v>
      </c>
      <c r="JG4" s="410">
        <f>IF(ธค!AE5="","",ธค!AE5)</f>
        <v>27</v>
      </c>
      <c r="JH4" s="410">
        <f>IF(ธค!AF5="","",ธค!AF5)</f>
        <v>28</v>
      </c>
      <c r="JI4" s="410">
        <f>IF(ธค!AG5="","",ธค!AG5)</f>
        <v>29</v>
      </c>
      <c r="JJ4" s="410">
        <f>IF(ธค!AH5="","",ธค!AH5)</f>
        <v>30</v>
      </c>
      <c r="JK4" s="410">
        <f>IF(ธค!AI5="","",ธค!AI5)</f>
        <v>31</v>
      </c>
      <c r="JL4" s="688"/>
      <c r="JM4" s="689"/>
      <c r="JN4" s="160" t="s">
        <v>51</v>
      </c>
      <c r="JO4" s="160">
        <f>IF(มค!E5="","",มค!E5)</f>
        <v>1</v>
      </c>
      <c r="JP4" s="410">
        <f>IF(มค!F5="","",มค!F5)</f>
        <v>2</v>
      </c>
      <c r="JQ4" s="410">
        <f>IF(มค!G5="","",มค!G5)</f>
        <v>3</v>
      </c>
      <c r="JR4" s="410">
        <f>IF(มค!H5="","",มค!H5)</f>
        <v>4</v>
      </c>
      <c r="JS4" s="410">
        <f>IF(มค!I5="","",มค!I5)</f>
        <v>5</v>
      </c>
      <c r="JT4" s="410">
        <f>IF(มค!J5="","",มค!J5)</f>
        <v>6</v>
      </c>
      <c r="JU4" s="410">
        <f>IF(มค!K5="","",มค!K5)</f>
        <v>7</v>
      </c>
      <c r="JV4" s="410">
        <f>IF(มค!L5="","",มค!L5)</f>
        <v>8</v>
      </c>
      <c r="JW4" s="410">
        <f>IF(มค!M5="","",มค!M5)</f>
        <v>9</v>
      </c>
      <c r="JX4" s="410">
        <f>IF(มค!N5="","",มค!N5)</f>
        <v>10</v>
      </c>
      <c r="JY4" s="410">
        <f>IF(มค!O5="","",มค!O5)</f>
        <v>11</v>
      </c>
      <c r="JZ4" s="410">
        <f>IF(มค!P5="","",มค!P5)</f>
        <v>12</v>
      </c>
      <c r="KA4" s="410">
        <f>IF(มค!Q5="","",มค!Q5)</f>
        <v>13</v>
      </c>
      <c r="KB4" s="410">
        <f>IF(มค!R5="","",มค!R5)</f>
        <v>14</v>
      </c>
      <c r="KC4" s="410">
        <f>IF(มค!S5="","",มค!S5)</f>
        <v>15</v>
      </c>
      <c r="KD4" s="410">
        <f>IF(มค!T5="","",มค!T5)</f>
        <v>16</v>
      </c>
      <c r="KE4" s="410">
        <f>IF(มค!U5="","",มค!U5)</f>
        <v>17</v>
      </c>
      <c r="KF4" s="410">
        <f>IF(มค!V5="","",มค!V5)</f>
        <v>18</v>
      </c>
      <c r="KG4" s="410">
        <f>IF(มค!W5="","",มค!W5)</f>
        <v>19</v>
      </c>
      <c r="KH4" s="410">
        <f>IF(มค!X5="","",มค!X5)</f>
        <v>20</v>
      </c>
      <c r="KI4" s="410">
        <f>IF(มค!Y5="","",มค!Y5)</f>
        <v>21</v>
      </c>
      <c r="KJ4" s="410">
        <f>IF(มค!Z5="","",มค!Z5)</f>
        <v>22</v>
      </c>
      <c r="KK4" s="410">
        <f>IF(มค!AA5="","",มค!AA5)</f>
        <v>23</v>
      </c>
      <c r="KL4" s="410">
        <f>IF(มค!AB5="","",มค!AB5)</f>
        <v>24</v>
      </c>
      <c r="KM4" s="410">
        <f>IF(มค!AC5="","",มค!AC5)</f>
        <v>25</v>
      </c>
      <c r="KN4" s="410">
        <f>IF(มค!AD5="","",มค!AD5)</f>
        <v>26</v>
      </c>
      <c r="KO4" s="410">
        <f>IF(มค!AE5="","",มค!AE5)</f>
        <v>27</v>
      </c>
      <c r="KP4" s="410">
        <f>IF(มค!AF5="","",มค!AF5)</f>
        <v>28</v>
      </c>
      <c r="KQ4" s="410">
        <f>IF(มค!AG5="","",มค!AG5)</f>
        <v>29</v>
      </c>
      <c r="KR4" s="410">
        <f>IF(มค!AH5="","",มค!AH5)</f>
        <v>30</v>
      </c>
      <c r="KS4" s="410">
        <f>IF(มค!AI5="","",มค!AI5)</f>
        <v>31</v>
      </c>
      <c r="KT4" s="688"/>
      <c r="KU4" s="689"/>
      <c r="KV4" s="160" t="s">
        <v>51</v>
      </c>
      <c r="KW4" s="160">
        <f>IF(กพ!E5="","",กพ!E5)</f>
        <v>1</v>
      </c>
      <c r="KX4" s="410">
        <f>IF(กพ!F5="","",กพ!F5)</f>
        <v>2</v>
      </c>
      <c r="KY4" s="410">
        <f>IF(กพ!G5="","",กพ!G5)</f>
        <v>3</v>
      </c>
      <c r="KZ4" s="410">
        <f>IF(กพ!H5="","",กพ!H5)</f>
        <v>4</v>
      </c>
      <c r="LA4" s="410">
        <f>IF(กพ!I5="","",กพ!I5)</f>
        <v>5</v>
      </c>
      <c r="LB4" s="410">
        <f>IF(กพ!J5="","",กพ!J5)</f>
        <v>6</v>
      </c>
      <c r="LC4" s="410">
        <f>IF(กพ!K5="","",กพ!K5)</f>
        <v>7</v>
      </c>
      <c r="LD4" s="410">
        <f>IF(กพ!L5="","",กพ!L5)</f>
        <v>8</v>
      </c>
      <c r="LE4" s="410">
        <f>IF(กพ!M5="","",กพ!M5)</f>
        <v>9</v>
      </c>
      <c r="LF4" s="410">
        <f>IF(กพ!N5="","",กพ!N5)</f>
        <v>10</v>
      </c>
      <c r="LG4" s="410">
        <f>IF(กพ!O5="","",กพ!O5)</f>
        <v>11</v>
      </c>
      <c r="LH4" s="410">
        <f>IF(กพ!P5="","",กพ!P5)</f>
        <v>12</v>
      </c>
      <c r="LI4" s="410">
        <f>IF(กพ!Q5="","",กพ!Q5)</f>
        <v>13</v>
      </c>
      <c r="LJ4" s="410">
        <f>IF(กพ!R5="","",กพ!R5)</f>
        <v>14</v>
      </c>
      <c r="LK4" s="410">
        <f>IF(กพ!S5="","",กพ!S5)</f>
        <v>15</v>
      </c>
      <c r="LL4" s="410">
        <f>IF(กพ!T5="","",กพ!T5)</f>
        <v>16</v>
      </c>
      <c r="LM4" s="410">
        <f>IF(กพ!U5="","",กพ!U5)</f>
        <v>17</v>
      </c>
      <c r="LN4" s="410">
        <f>IF(กพ!V5="","",กพ!V5)</f>
        <v>18</v>
      </c>
      <c r="LO4" s="410">
        <f>IF(กพ!W5="","",กพ!W5)</f>
        <v>19</v>
      </c>
      <c r="LP4" s="410">
        <f>IF(กพ!X5="","",กพ!X5)</f>
        <v>20</v>
      </c>
      <c r="LQ4" s="410">
        <f>IF(กพ!Y5="","",กพ!Y5)</f>
        <v>21</v>
      </c>
      <c r="LR4" s="410">
        <f>IF(กพ!Z5="","",กพ!Z5)</f>
        <v>22</v>
      </c>
      <c r="LS4" s="410">
        <f>IF(กพ!AA5="","",กพ!AA5)</f>
        <v>23</v>
      </c>
      <c r="LT4" s="410">
        <f>IF(กพ!AB5="","",กพ!AB5)</f>
        <v>24</v>
      </c>
      <c r="LU4" s="410">
        <f>IF(กพ!AC5="","",กพ!AC5)</f>
        <v>25</v>
      </c>
      <c r="LV4" s="410">
        <f>IF(กพ!AD5="","",กพ!AD5)</f>
        <v>26</v>
      </c>
      <c r="LW4" s="410">
        <f>IF(กพ!AE5="","",กพ!AE5)</f>
        <v>27</v>
      </c>
      <c r="LX4" s="410">
        <f>IF(กพ!AF5="","",กพ!AF5)</f>
        <v>28</v>
      </c>
      <c r="LY4" s="410">
        <f>IF(กพ!AG5="","",กพ!AG5)</f>
        <v>29</v>
      </c>
      <c r="LZ4" s="410">
        <f>IF(กพ!AH5="","",กพ!AH5)</f>
        <v>30</v>
      </c>
      <c r="MA4" s="410">
        <f>IF(กพ!AI5="","",กพ!AI5)</f>
        <v>31</v>
      </c>
      <c r="MB4" s="688"/>
      <c r="MC4" s="689"/>
      <c r="MD4" s="160" t="s">
        <v>51</v>
      </c>
      <c r="ME4" s="160">
        <f>IF(มีค!E5="","",มีค!E5)</f>
        <v>1</v>
      </c>
      <c r="MF4" s="410">
        <f>IF(มีค!F5="","",มีค!F5)</f>
        <v>2</v>
      </c>
      <c r="MG4" s="410">
        <f>IF(มีค!G5="","",มีค!G5)</f>
        <v>3</v>
      </c>
      <c r="MH4" s="410">
        <f>IF(มีค!H5="","",มีค!H5)</f>
        <v>4</v>
      </c>
      <c r="MI4" s="410">
        <f>IF(มีค!I5="","",มีค!I5)</f>
        <v>5</v>
      </c>
      <c r="MJ4" s="410">
        <f>IF(มีค!J5="","",มีค!J5)</f>
        <v>6</v>
      </c>
      <c r="MK4" s="410">
        <f>IF(มีค!K5="","",มีค!K5)</f>
        <v>7</v>
      </c>
      <c r="ML4" s="410">
        <f>IF(มีค!L5="","",มีค!L5)</f>
        <v>8</v>
      </c>
      <c r="MM4" s="410">
        <f>IF(มีค!M5="","",มีค!M5)</f>
        <v>9</v>
      </c>
      <c r="MN4" s="410">
        <f>IF(มีค!N5="","",มีค!N5)</f>
        <v>10</v>
      </c>
      <c r="MO4" s="410">
        <f>IF(มีค!O5="","",มีค!O5)</f>
        <v>11</v>
      </c>
      <c r="MP4" s="410">
        <f>IF(มีค!P5="","",มีค!P5)</f>
        <v>12</v>
      </c>
      <c r="MQ4" s="410">
        <f>IF(มีค!Q5="","",มีค!Q5)</f>
        <v>13</v>
      </c>
      <c r="MR4" s="410">
        <f>IF(มีค!R5="","",มีค!R5)</f>
        <v>14</v>
      </c>
      <c r="MS4" s="410">
        <f>IF(มีค!S5="","",มีค!S5)</f>
        <v>15</v>
      </c>
      <c r="MT4" s="410">
        <f>IF(มีค!T5="","",มีค!T5)</f>
        <v>16</v>
      </c>
      <c r="MU4" s="410">
        <f>IF(มีค!U5="","",มีค!U5)</f>
        <v>17</v>
      </c>
      <c r="MV4" s="410">
        <f>IF(มีค!V5="","",มีค!V5)</f>
        <v>18</v>
      </c>
      <c r="MW4" s="410">
        <f>IF(มีค!W5="","",มีค!W5)</f>
        <v>19</v>
      </c>
      <c r="MX4" s="410">
        <f>IF(มีค!X5="","",มีค!X5)</f>
        <v>20</v>
      </c>
      <c r="MY4" s="410">
        <f>IF(มีค!Y5="","",มีค!Y5)</f>
        <v>21</v>
      </c>
      <c r="MZ4" s="410">
        <f>IF(มีค!Z5="","",มีค!Z5)</f>
        <v>22</v>
      </c>
      <c r="NA4" s="410">
        <f>IF(มีค!AA5="","",มีค!AA5)</f>
        <v>23</v>
      </c>
      <c r="NB4" s="410">
        <f>IF(มีค!AB5="","",มีค!AB5)</f>
        <v>24</v>
      </c>
      <c r="NC4" s="410">
        <f>IF(มีค!AC5="","",มีค!AC5)</f>
        <v>25</v>
      </c>
      <c r="ND4" s="410">
        <f>IF(มีค!AD5="","",มีค!AD5)</f>
        <v>26</v>
      </c>
      <c r="NE4" s="410">
        <f>IF(มีค!AE5="","",มีค!AE5)</f>
        <v>27</v>
      </c>
      <c r="NF4" s="410">
        <f>IF(มีค!AF5="","",มีค!AF5)</f>
        <v>28</v>
      </c>
      <c r="NG4" s="410">
        <f>IF(มีค!AG5="","",มีค!AG5)</f>
        <v>29</v>
      </c>
      <c r="NH4" s="410">
        <f>IF(มีค!AH5="","",มีค!AH5)</f>
        <v>30</v>
      </c>
      <c r="NI4" s="410">
        <f>IF(มีค!AI5="","",มีค!AI5)</f>
        <v>31</v>
      </c>
      <c r="NJ4" s="688"/>
    </row>
    <row r="5" spans="1:374">
      <c r="A5" s="689"/>
      <c r="B5" s="160" t="s">
        <v>63</v>
      </c>
      <c r="C5" s="161" t="str">
        <f>IF(พค!E6="","",พค!E6)</f>
        <v/>
      </c>
      <c r="D5" s="161" t="str">
        <f>IF(พค!F6="","",พค!F6)</f>
        <v/>
      </c>
      <c r="E5" s="161" t="str">
        <f>IF(พค!G6="","",พค!G6)</f>
        <v/>
      </c>
      <c r="F5" s="161" t="str">
        <f>IF(พค!H6="","",พค!H6)</f>
        <v/>
      </c>
      <c r="G5" s="161" t="str">
        <f>IF(พค!I6="","",พค!I6)</f>
        <v/>
      </c>
      <c r="H5" s="161" t="str">
        <f>IF(พค!J6="","",พค!J6)</f>
        <v/>
      </c>
      <c r="I5" s="161" t="str">
        <f>IF(พค!K6="","",พค!K6)</f>
        <v/>
      </c>
      <c r="J5" s="161" t="str">
        <f>IF(พค!L6="","",พค!L6)</f>
        <v/>
      </c>
      <c r="K5" s="161" t="str">
        <f>IF(พค!M6="","",พค!M6)</f>
        <v/>
      </c>
      <c r="L5" s="161" t="str">
        <f>IF(พค!N6="","",พค!N6)</f>
        <v/>
      </c>
      <c r="M5" s="161" t="str">
        <f>IF(พค!O6="","",พค!O6)</f>
        <v/>
      </c>
      <c r="N5" s="161" t="str">
        <f>IF(พค!P6="","",พค!P6)</f>
        <v/>
      </c>
      <c r="O5" s="161" t="str">
        <f>IF(พค!Q6="","",พค!Q6)</f>
        <v/>
      </c>
      <c r="P5" s="161" t="str">
        <f>IF(พค!R6="","",พค!R6)</f>
        <v/>
      </c>
      <c r="Q5" s="161" t="str">
        <f>IF(พค!S6="","",พค!S6)</f>
        <v/>
      </c>
      <c r="R5" s="161" t="str">
        <f>IF(พค!T6="","",พค!T6)</f>
        <v/>
      </c>
      <c r="S5" s="161" t="str">
        <f>IF(พค!U6="","",พค!U6)</f>
        <v>/</v>
      </c>
      <c r="T5" s="161" t="str">
        <f>IF(พค!V6="","",พค!V6)</f>
        <v/>
      </c>
      <c r="U5" s="161" t="str">
        <f>IF(พค!W6="","",พค!W6)</f>
        <v/>
      </c>
      <c r="V5" s="161" t="str">
        <f>IF(พค!X6="","",พค!X6)</f>
        <v>/</v>
      </c>
      <c r="W5" s="161" t="str">
        <f>IF(พค!Y6="","",พค!Y6)</f>
        <v/>
      </c>
      <c r="X5" s="161" t="str">
        <f>IF(พค!Z6="","",พค!Z6)</f>
        <v>/</v>
      </c>
      <c r="Y5" s="161" t="str">
        <f>IF(พค!AA6="","",พค!AA6)</f>
        <v>/</v>
      </c>
      <c r="Z5" s="161" t="str">
        <f>IF(พค!AB6="","",พค!AB6)</f>
        <v>/</v>
      </c>
      <c r="AA5" s="161" t="str">
        <f>IF(พค!AC6="","",พค!AC6)</f>
        <v>/</v>
      </c>
      <c r="AB5" s="161" t="str">
        <f>IF(พค!AD6="","",พค!AD6)</f>
        <v>/</v>
      </c>
      <c r="AC5" s="161" t="str">
        <f>IF(พค!AE6="","",พค!AE6)</f>
        <v>/</v>
      </c>
      <c r="AD5" s="161" t="str">
        <f>IF(พค!AF6="","",พค!AF6)</f>
        <v/>
      </c>
      <c r="AE5" s="161" t="str">
        <f>IF(พค!AG6="","",พค!AG6)</f>
        <v/>
      </c>
      <c r="AF5" s="161" t="str">
        <f>IF(พค!AH6="","",พค!AH6)</f>
        <v/>
      </c>
      <c r="AG5" s="161" t="str">
        <f>IF(พค!AI6="","",พค!AI6)</f>
        <v/>
      </c>
      <c r="AH5" s="688"/>
      <c r="AI5" s="689"/>
      <c r="AJ5" s="160" t="s">
        <v>63</v>
      </c>
      <c r="AK5" s="161" t="str">
        <f>IF(มิย!E6="","",มิย!E6)</f>
        <v/>
      </c>
      <c r="AL5" s="161" t="str">
        <f>IF(มิย!F6="","",มิย!F6)</f>
        <v/>
      </c>
      <c r="AM5" s="161" t="str">
        <f>IF(มิย!G6="","",มิย!G6)</f>
        <v/>
      </c>
      <c r="AN5" s="161" t="str">
        <f>IF(มิย!H6="","",มิย!H6)</f>
        <v/>
      </c>
      <c r="AO5" s="161" t="str">
        <f>IF(มิย!I6="","",มิย!I6)</f>
        <v/>
      </c>
      <c r="AP5" s="161" t="str">
        <f>IF(มิย!J6="","",มิย!J6)</f>
        <v/>
      </c>
      <c r="AQ5" s="161" t="str">
        <f>IF(มิย!K6="","",มิย!K6)</f>
        <v/>
      </c>
      <c r="AR5" s="161" t="str">
        <f>IF(มิย!L6="","",มิย!L6)</f>
        <v/>
      </c>
      <c r="AS5" s="161" t="str">
        <f>IF(มิย!M6="","",มิย!M6)</f>
        <v/>
      </c>
      <c r="AT5" s="161" t="str">
        <f>IF(มิย!N6="","",มิย!N6)</f>
        <v/>
      </c>
      <c r="AU5" s="161" t="str">
        <f>IF(มิย!O6="","",มิย!O6)</f>
        <v/>
      </c>
      <c r="AV5" s="161" t="str">
        <f>IF(มิย!P6="","",มิย!P6)</f>
        <v/>
      </c>
      <c r="AW5" s="161" t="str">
        <f>IF(มิย!Q6="","",มิย!Q6)</f>
        <v/>
      </c>
      <c r="AX5" s="161" t="str">
        <f>IF(มิย!R6="","",มิย!R6)</f>
        <v/>
      </c>
      <c r="AY5" s="161" t="str">
        <f>IF(มิย!S6="","",มิย!S6)</f>
        <v/>
      </c>
      <c r="AZ5" s="161" t="str">
        <f>IF(มิย!T6="","",มิย!T6)</f>
        <v/>
      </c>
      <c r="BA5" s="161" t="str">
        <f>IF(มิย!U6="","",มิย!U6)</f>
        <v/>
      </c>
      <c r="BB5" s="161" t="str">
        <f>IF(มิย!V6="","",มิย!V6)</f>
        <v/>
      </c>
      <c r="BC5" s="161" t="str">
        <f>IF(มิย!W6="","",มิย!W6)</f>
        <v/>
      </c>
      <c r="BD5" s="161" t="str">
        <f>IF(มิย!X6="","",มิย!X6)</f>
        <v/>
      </c>
      <c r="BE5" s="161" t="str">
        <f>IF(มิย!Y6="","",มิย!Y6)</f>
        <v/>
      </c>
      <c r="BF5" s="161" t="str">
        <f>IF(มิย!Z6="","",มิย!Z6)</f>
        <v/>
      </c>
      <c r="BG5" s="161" t="str">
        <f>IF(มิย!AA6="","",มิย!AA6)</f>
        <v/>
      </c>
      <c r="BH5" s="161" t="str">
        <f>IF(มิย!AB6="","",มิย!AB6)</f>
        <v/>
      </c>
      <c r="BI5" s="161" t="str">
        <f>IF(มิย!AC6="","",มิย!AC6)</f>
        <v/>
      </c>
      <c r="BJ5" s="161" t="str">
        <f>IF(มิย!AD6="","",มิย!AD6)</f>
        <v/>
      </c>
      <c r="BK5" s="161" t="str">
        <f>IF(มิย!AE6="","",มิย!AE6)</f>
        <v/>
      </c>
      <c r="BL5" s="161" t="str">
        <f>IF(มิย!AF6="","",มิย!AF6)</f>
        <v/>
      </c>
      <c r="BM5" s="161" t="str">
        <f>IF(มิย!AG6="","",มิย!AG6)</f>
        <v/>
      </c>
      <c r="BN5" s="161" t="str">
        <f>IF(มิย!AH6="","",มิย!AH6)</f>
        <v/>
      </c>
      <c r="BO5" s="161" t="str">
        <f>IF(มิย!AI6="","",มิย!AI6)</f>
        <v/>
      </c>
      <c r="BP5" s="688"/>
      <c r="BQ5" s="689"/>
      <c r="BR5" s="160" t="s">
        <v>63</v>
      </c>
      <c r="BS5" s="161" t="str">
        <f>IF(กค!E6="","",กค!E6)</f>
        <v/>
      </c>
      <c r="BT5" s="161" t="str">
        <f>IF(กค!F6="","",กค!F6)</f>
        <v/>
      </c>
      <c r="BU5" s="161" t="str">
        <f>IF(กค!G6="","",กค!G6)</f>
        <v/>
      </c>
      <c r="BV5" s="161" t="str">
        <f>IF(กค!H6="","",กค!H6)</f>
        <v/>
      </c>
      <c r="BW5" s="161" t="str">
        <f>IF(กค!I6="","",กค!I6)</f>
        <v/>
      </c>
      <c r="BX5" s="161" t="str">
        <f>IF(กค!J6="","",กค!J6)</f>
        <v/>
      </c>
      <c r="BY5" s="161" t="str">
        <f>IF(กค!K6="","",กค!K6)</f>
        <v/>
      </c>
      <c r="BZ5" s="161" t="str">
        <f>IF(กค!L6="","",กค!L6)</f>
        <v/>
      </c>
      <c r="CA5" s="161" t="str">
        <f>IF(กค!M6="","",กค!M6)</f>
        <v/>
      </c>
      <c r="CB5" s="161" t="str">
        <f>IF(กค!N6="","",กค!N6)</f>
        <v/>
      </c>
      <c r="CC5" s="161" t="str">
        <f>IF(กค!O6="","",กค!O6)</f>
        <v/>
      </c>
      <c r="CD5" s="161" t="str">
        <f>IF(กค!P6="","",กค!P6)</f>
        <v/>
      </c>
      <c r="CE5" s="161" t="str">
        <f>IF(กค!Q6="","",กค!Q6)</f>
        <v/>
      </c>
      <c r="CF5" s="161" t="str">
        <f>IF(กค!R6="","",กค!R6)</f>
        <v/>
      </c>
      <c r="CG5" s="161" t="str">
        <f>IF(กค!S6="","",กค!S6)</f>
        <v/>
      </c>
      <c r="CH5" s="161" t="str">
        <f>IF(กค!T6="","",กค!T6)</f>
        <v/>
      </c>
      <c r="CI5" s="161" t="str">
        <f>IF(กค!U6="","",กค!U6)</f>
        <v/>
      </c>
      <c r="CJ5" s="161" t="str">
        <f>IF(กค!V6="","",กค!V6)</f>
        <v/>
      </c>
      <c r="CK5" s="161" t="str">
        <f>IF(กค!W6="","",กค!W6)</f>
        <v/>
      </c>
      <c r="CL5" s="161" t="str">
        <f>IF(กค!X6="","",กค!X6)</f>
        <v/>
      </c>
      <c r="CM5" s="161" t="str">
        <f>IF(กค!Y6="","",กค!Y6)</f>
        <v/>
      </c>
      <c r="CN5" s="161" t="str">
        <f>IF(กค!Z6="","",กค!Z6)</f>
        <v/>
      </c>
      <c r="CO5" s="161" t="str">
        <f>IF(กค!AA6="","",กค!AA6)</f>
        <v/>
      </c>
      <c r="CP5" s="161" t="str">
        <f>IF(กค!AB6="","",กค!AB6)</f>
        <v/>
      </c>
      <c r="CQ5" s="161" t="str">
        <f>IF(กค!AC6="","",กค!AC6)</f>
        <v/>
      </c>
      <c r="CR5" s="161" t="str">
        <f>IF(กค!AD6="","",กค!AD6)</f>
        <v/>
      </c>
      <c r="CS5" s="161" t="str">
        <f>IF(กค!AE6="","",กค!AE6)</f>
        <v/>
      </c>
      <c r="CT5" s="161" t="str">
        <f>IF(กค!AF6="","",กค!AF6)</f>
        <v/>
      </c>
      <c r="CU5" s="161" t="str">
        <f>IF(กค!AG6="","",กค!AG6)</f>
        <v/>
      </c>
      <c r="CV5" s="161" t="str">
        <f>IF(กค!AH6="","",กค!AH6)</f>
        <v/>
      </c>
      <c r="CW5" s="161" t="str">
        <f>IF(กค!AI6="","",กค!AI6)</f>
        <v/>
      </c>
      <c r="CX5" s="688"/>
      <c r="CY5" s="689"/>
      <c r="CZ5" s="160" t="s">
        <v>63</v>
      </c>
      <c r="DA5" s="161" t="str">
        <f>IF(สค!E6="","",สค!E6)</f>
        <v/>
      </c>
      <c r="DB5" s="161" t="str">
        <f>IF(สค!F6="","",สค!F6)</f>
        <v/>
      </c>
      <c r="DC5" s="161" t="str">
        <f>IF(สค!G6="","",สค!G6)</f>
        <v/>
      </c>
      <c r="DD5" s="161" t="str">
        <f>IF(สค!H6="","",สค!H6)</f>
        <v/>
      </c>
      <c r="DE5" s="161" t="str">
        <f>IF(สค!I6="","",สค!I6)</f>
        <v/>
      </c>
      <c r="DF5" s="161" t="str">
        <f>IF(สค!J6="","",สค!J6)</f>
        <v/>
      </c>
      <c r="DG5" s="161" t="str">
        <f>IF(สค!K6="","",สค!K6)</f>
        <v/>
      </c>
      <c r="DH5" s="161" t="str">
        <f>IF(สค!L6="","",สค!L6)</f>
        <v/>
      </c>
      <c r="DI5" s="161" t="str">
        <f>IF(สค!M6="","",สค!M6)</f>
        <v/>
      </c>
      <c r="DJ5" s="161" t="str">
        <f>IF(สค!N6="","",สค!N6)</f>
        <v/>
      </c>
      <c r="DK5" s="161" t="str">
        <f>IF(สค!O6="","",สค!O6)</f>
        <v/>
      </c>
      <c r="DL5" s="161" t="str">
        <f>IF(สค!P6="","",สค!P6)</f>
        <v/>
      </c>
      <c r="DM5" s="161" t="str">
        <f>IF(สค!Q6="","",สค!Q6)</f>
        <v/>
      </c>
      <c r="DN5" s="161" t="str">
        <f>IF(สค!R6="","",สค!R6)</f>
        <v/>
      </c>
      <c r="DO5" s="161" t="str">
        <f>IF(สค!S6="","",สค!S6)</f>
        <v/>
      </c>
      <c r="DP5" s="161" t="str">
        <f>IF(สค!T6="","",สค!T6)</f>
        <v/>
      </c>
      <c r="DQ5" s="161" t="str">
        <f>IF(สค!U6="","",สค!U6)</f>
        <v/>
      </c>
      <c r="DR5" s="161" t="str">
        <f>IF(สค!V6="","",สค!V6)</f>
        <v/>
      </c>
      <c r="DS5" s="161" t="str">
        <f>IF(สค!W6="","",สค!W6)</f>
        <v/>
      </c>
      <c r="DT5" s="161" t="str">
        <f>IF(สค!X6="","",สค!X6)</f>
        <v/>
      </c>
      <c r="DU5" s="161" t="str">
        <f>IF(สค!Y6="","",สค!Y6)</f>
        <v/>
      </c>
      <c r="DV5" s="161" t="str">
        <f>IF(สค!Z6="","",สค!Z6)</f>
        <v/>
      </c>
      <c r="DW5" s="161" t="str">
        <f>IF(สค!AA6="","",สค!AA6)</f>
        <v/>
      </c>
      <c r="DX5" s="161" t="str">
        <f>IF(สค!AB6="","",สค!AB6)</f>
        <v/>
      </c>
      <c r="DY5" s="161" t="str">
        <f>IF(สค!AC6="","",สค!AC6)</f>
        <v/>
      </c>
      <c r="DZ5" s="161" t="str">
        <f>IF(สค!AD6="","",สค!AD6)</f>
        <v/>
      </c>
      <c r="EA5" s="161" t="str">
        <f>IF(สค!AE6="","",สค!AE6)</f>
        <v/>
      </c>
      <c r="EB5" s="161" t="str">
        <f>IF(สค!AF6="","",สค!AF6)</f>
        <v/>
      </c>
      <c r="EC5" s="161" t="str">
        <f>IF(สค!AG6="","",สค!AG6)</f>
        <v/>
      </c>
      <c r="ED5" s="161" t="str">
        <f>IF(สค!AH6="","",สค!AH6)</f>
        <v/>
      </c>
      <c r="EE5" s="161" t="str">
        <f>IF(สค!AI6="","",สค!AI6)</f>
        <v/>
      </c>
      <c r="EF5" s="688"/>
      <c r="EG5" s="689"/>
      <c r="EH5" s="160" t="s">
        <v>63</v>
      </c>
      <c r="EI5" s="161" t="str">
        <f>IF(กย!E6="","",กย!E6)</f>
        <v/>
      </c>
      <c r="EJ5" s="234" t="str">
        <f>IF(กย!F6="","",กย!F6)</f>
        <v/>
      </c>
      <c r="EK5" s="234" t="str">
        <f>IF(กย!G6="","",กย!G6)</f>
        <v/>
      </c>
      <c r="EL5" s="234" t="str">
        <f>IF(กย!H6="","",กย!H6)</f>
        <v/>
      </c>
      <c r="EM5" s="234" t="str">
        <f>IF(กย!I6="","",กย!I6)</f>
        <v/>
      </c>
      <c r="EN5" s="234" t="str">
        <f>IF(กย!J6="","",กย!J6)</f>
        <v/>
      </c>
      <c r="EO5" s="234" t="str">
        <f>IF(กย!K6="","",กย!K6)</f>
        <v/>
      </c>
      <c r="EP5" s="234" t="str">
        <f>IF(กย!L6="","",กย!L6)</f>
        <v/>
      </c>
      <c r="EQ5" s="234" t="str">
        <f>IF(กย!M6="","",กย!M6)</f>
        <v/>
      </c>
      <c r="ER5" s="234" t="str">
        <f>IF(กย!N6="","",กย!N6)</f>
        <v/>
      </c>
      <c r="ES5" s="234" t="str">
        <f>IF(กย!O6="","",กย!O6)</f>
        <v/>
      </c>
      <c r="ET5" s="234" t="str">
        <f>IF(กย!P6="","",กย!P6)</f>
        <v/>
      </c>
      <c r="EU5" s="234" t="str">
        <f>IF(กย!Q6="","",กย!Q6)</f>
        <v/>
      </c>
      <c r="EV5" s="234" t="str">
        <f>IF(กย!R6="","",กย!R6)</f>
        <v/>
      </c>
      <c r="EW5" s="234" t="str">
        <f>IF(กย!S6="","",กย!S6)</f>
        <v/>
      </c>
      <c r="EX5" s="234" t="str">
        <f>IF(กย!T6="","",กย!T6)</f>
        <v/>
      </c>
      <c r="EY5" s="234" t="str">
        <f>IF(กย!U6="","",กย!U6)</f>
        <v/>
      </c>
      <c r="EZ5" s="234" t="str">
        <f>IF(กย!V6="","",กย!V6)</f>
        <v/>
      </c>
      <c r="FA5" s="234" t="str">
        <f>IF(กย!W6="","",กย!W6)</f>
        <v/>
      </c>
      <c r="FB5" s="234" t="str">
        <f>IF(กย!X6="","",กย!X6)</f>
        <v/>
      </c>
      <c r="FC5" s="234" t="str">
        <f>IF(กย!Y6="","",กย!Y6)</f>
        <v/>
      </c>
      <c r="FD5" s="234" t="str">
        <f>IF(กย!Z6="","",กย!Z6)</f>
        <v/>
      </c>
      <c r="FE5" s="234" t="str">
        <f>IF(กย!AA6="","",กย!AA6)</f>
        <v/>
      </c>
      <c r="FF5" s="234" t="str">
        <f>IF(กย!AB6="","",กย!AB6)</f>
        <v/>
      </c>
      <c r="FG5" s="234" t="str">
        <f>IF(กย!AC6="","",กย!AC6)</f>
        <v/>
      </c>
      <c r="FH5" s="234" t="str">
        <f>IF(กย!AD6="","",กย!AD6)</f>
        <v/>
      </c>
      <c r="FI5" s="234" t="str">
        <f>IF(กย!AE6="","",กย!AE6)</f>
        <v/>
      </c>
      <c r="FJ5" s="234" t="str">
        <f>IF(กย!AF6="","",กย!AF6)</f>
        <v/>
      </c>
      <c r="FK5" s="234" t="str">
        <f>IF(กย!AG6="","",กย!AG6)</f>
        <v/>
      </c>
      <c r="FL5" s="234" t="str">
        <f>IF(กย!AH6="","",กย!AH6)</f>
        <v/>
      </c>
      <c r="FM5" s="234" t="str">
        <f>IF(กย!AI6="","",กย!AI6)</f>
        <v/>
      </c>
      <c r="FN5" s="688"/>
      <c r="FO5" s="689"/>
      <c r="FP5" s="160" t="s">
        <v>63</v>
      </c>
      <c r="FQ5" s="161" t="str">
        <f>IF(ตค!E6="","",ตค!E6)</f>
        <v/>
      </c>
      <c r="FR5" s="161" t="str">
        <f>IF(ตค!F6="","",ตค!F6)</f>
        <v/>
      </c>
      <c r="FS5" s="161" t="str">
        <f>IF(ตค!G6="","",ตค!G6)</f>
        <v/>
      </c>
      <c r="FT5" s="161" t="str">
        <f>IF(ตค!H6="","",ตค!H6)</f>
        <v/>
      </c>
      <c r="FU5" s="161" t="str">
        <f>IF(ตค!I6="","",ตค!I6)</f>
        <v/>
      </c>
      <c r="FV5" s="161" t="str">
        <f>IF(ตค!J6="","",ตค!J6)</f>
        <v/>
      </c>
      <c r="FW5" s="161" t="str">
        <f>IF(ตค!K6="","",ตค!K6)</f>
        <v/>
      </c>
      <c r="FX5" s="161" t="str">
        <f>IF(ตค!L6="","",ตค!L6)</f>
        <v/>
      </c>
      <c r="FY5" s="161" t="str">
        <f>IF(ตค!M6="","",ตค!M6)</f>
        <v/>
      </c>
      <c r="FZ5" s="161" t="str">
        <f>IF(ตค!N6="","",ตค!N6)</f>
        <v/>
      </c>
      <c r="GA5" s="161" t="str">
        <f>IF(ตค!O6="","",ตค!O6)</f>
        <v/>
      </c>
      <c r="GB5" s="161" t="str">
        <f>IF(ตค!P6="","",ตค!P6)</f>
        <v/>
      </c>
      <c r="GC5" s="161" t="str">
        <f>IF(ตค!Q6="","",ตค!Q6)</f>
        <v/>
      </c>
      <c r="GD5" s="161" t="str">
        <f>IF(ตค!R6="","",ตค!R6)</f>
        <v/>
      </c>
      <c r="GE5" s="161" t="str">
        <f>IF(ตค!S6="","",ตค!S6)</f>
        <v/>
      </c>
      <c r="GF5" s="161" t="str">
        <f>IF(ตค!T6="","",ตค!T6)</f>
        <v/>
      </c>
      <c r="GG5" s="161" t="str">
        <f>IF(ตค!U6="","",ตค!U6)</f>
        <v/>
      </c>
      <c r="GH5" s="161" t="str">
        <f>IF(ตค!V6="","",ตค!V6)</f>
        <v/>
      </c>
      <c r="GI5" s="161" t="str">
        <f>IF(ตค!W6="","",ตค!W6)</f>
        <v/>
      </c>
      <c r="GJ5" s="161" t="str">
        <f>IF(ตค!X6="","",ตค!X6)</f>
        <v/>
      </c>
      <c r="GK5" s="161" t="str">
        <f>IF(ตค!Y6="","",ตค!Y6)</f>
        <v/>
      </c>
      <c r="GL5" s="161" t="str">
        <f>IF(ตค!Z6="","",ตค!Z6)</f>
        <v/>
      </c>
      <c r="GM5" s="161" t="str">
        <f>IF(ตค!AA6="","",ตค!AA6)</f>
        <v/>
      </c>
      <c r="GN5" s="161" t="str">
        <f>IF(ตค!AB6="","",ตค!AB6)</f>
        <v/>
      </c>
      <c r="GO5" s="161" t="str">
        <f>IF(ตค!AC6="","",ตค!AC6)</f>
        <v/>
      </c>
      <c r="GP5" s="161" t="str">
        <f>IF(ตค!AD6="","",ตค!AD6)</f>
        <v/>
      </c>
      <c r="GQ5" s="161" t="str">
        <f>IF(ตค!AE6="","",ตค!AE6)</f>
        <v/>
      </c>
      <c r="GR5" s="161" t="str">
        <f>IF(ตค!AF6="","",ตค!AF6)</f>
        <v/>
      </c>
      <c r="GS5" s="161" t="str">
        <f>IF(ตค!AG6="","",ตค!AG6)</f>
        <v/>
      </c>
      <c r="GT5" s="161" t="str">
        <f>IF(ตค!AH6="","",ตค!AH6)</f>
        <v/>
      </c>
      <c r="GU5" s="161" t="str">
        <f>IF(ตค!AI6="","",ตค!AI6)</f>
        <v/>
      </c>
      <c r="GV5" s="688"/>
      <c r="GW5" s="689"/>
      <c r="GX5" s="160" t="s">
        <v>63</v>
      </c>
      <c r="GY5" s="161" t="str">
        <f>IF(พย!E6="","",พย!E6)</f>
        <v>/</v>
      </c>
      <c r="GZ5" s="161" t="str">
        <f>IF(พย!F6="","",พย!F6)</f>
        <v>/</v>
      </c>
      <c r="HA5" s="161" t="str">
        <f>IF(พย!G6="","",พย!G6)</f>
        <v/>
      </c>
      <c r="HB5" s="161" t="str">
        <f>IF(พย!H6="","",พย!H6)</f>
        <v/>
      </c>
      <c r="HC5" s="161" t="str">
        <f>IF(พย!I6="","",พย!I6)</f>
        <v/>
      </c>
      <c r="HD5" s="161" t="str">
        <f>IF(พย!J6="","",พย!J6)</f>
        <v/>
      </c>
      <c r="HE5" s="161" t="str">
        <f>IF(พย!K6="","",พย!K6)</f>
        <v/>
      </c>
      <c r="HF5" s="161" t="str">
        <f>IF(พย!L6="","",พย!L6)</f>
        <v/>
      </c>
      <c r="HG5" s="161" t="str">
        <f>IF(พย!M6="","",พย!M6)</f>
        <v/>
      </c>
      <c r="HH5" s="161" t="str">
        <f>IF(พย!N6="","",พย!N6)</f>
        <v/>
      </c>
      <c r="HI5" s="161" t="str">
        <f>IF(พย!O6="","",พย!O6)</f>
        <v/>
      </c>
      <c r="HJ5" s="161" t="str">
        <f>IF(พย!P6="","",พย!P6)</f>
        <v/>
      </c>
      <c r="HK5" s="161" t="str">
        <f>IF(พย!Q6="","",พย!Q6)</f>
        <v/>
      </c>
      <c r="HL5" s="161" t="str">
        <f>IF(พย!R6="","",พย!R6)</f>
        <v/>
      </c>
      <c r="HM5" s="161" t="str">
        <f>IF(พย!S6="","",พย!S6)</f>
        <v/>
      </c>
      <c r="HN5" s="161" t="str">
        <f>IF(พย!T6="","",พย!T6)</f>
        <v/>
      </c>
      <c r="HO5" s="161" t="str">
        <f>IF(พย!U6="","",พย!U6)</f>
        <v/>
      </c>
      <c r="HP5" s="161" t="str">
        <f>IF(พย!V6="","",พย!V6)</f>
        <v/>
      </c>
      <c r="HQ5" s="161" t="str">
        <f>IF(พย!W6="","",พย!W6)</f>
        <v/>
      </c>
      <c r="HR5" s="161" t="str">
        <f>IF(พย!X6="","",พย!X6)</f>
        <v/>
      </c>
      <c r="HS5" s="161" t="str">
        <f>IF(พย!Y6="","",พย!Y6)</f>
        <v/>
      </c>
      <c r="HT5" s="161" t="str">
        <f>IF(พย!Z6="","",พย!Z6)</f>
        <v/>
      </c>
      <c r="HU5" s="161" t="str">
        <f>IF(พย!AA6="","",พย!AA6)</f>
        <v/>
      </c>
      <c r="HV5" s="161" t="str">
        <f>IF(พย!AB6="","",พย!AB6)</f>
        <v/>
      </c>
      <c r="HW5" s="161" t="str">
        <f>IF(พย!AC6="","",พย!AC6)</f>
        <v/>
      </c>
      <c r="HX5" s="161" t="str">
        <f>IF(พย!AD6="","",พย!AD6)</f>
        <v/>
      </c>
      <c r="HY5" s="161" t="str">
        <f>IF(พย!AE6="","",พย!AE6)</f>
        <v/>
      </c>
      <c r="HZ5" s="161" t="str">
        <f>IF(พย!AF6="","",พย!AF6)</f>
        <v/>
      </c>
      <c r="IA5" s="161" t="str">
        <f>IF(พย!AG6="","",พย!AG6)</f>
        <v/>
      </c>
      <c r="IB5" s="161" t="str">
        <f>IF(พย!AH6="","",พย!AH6)</f>
        <v/>
      </c>
      <c r="IC5" s="161" t="str">
        <f>IF(พย!AI6="","",พย!AI6)</f>
        <v/>
      </c>
      <c r="ID5" s="688"/>
      <c r="IE5" s="689"/>
      <c r="IF5" s="160" t="s">
        <v>63</v>
      </c>
      <c r="IG5" s="234" t="str">
        <f>IF(ธค!E6="","",ธค!E6)</f>
        <v/>
      </c>
      <c r="IH5" s="234" t="str">
        <f>IF(ธค!F6="","",ธค!F6)</f>
        <v/>
      </c>
      <c r="II5" s="234" t="str">
        <f>IF(ธค!G6="","",ธค!G6)</f>
        <v/>
      </c>
      <c r="IJ5" s="234" t="str">
        <f>IF(ธค!H6="","",ธค!H6)</f>
        <v/>
      </c>
      <c r="IK5" s="234" t="str">
        <f>IF(ธค!I6="","",ธค!I6)</f>
        <v/>
      </c>
      <c r="IL5" s="234" t="str">
        <f>IF(ธค!J6="","",ธค!J6)</f>
        <v/>
      </c>
      <c r="IM5" s="234" t="str">
        <f>IF(ธค!K6="","",ธค!K6)</f>
        <v/>
      </c>
      <c r="IN5" s="234" t="str">
        <f>IF(ธค!L6="","",ธค!L6)</f>
        <v/>
      </c>
      <c r="IO5" s="234" t="str">
        <f>IF(ธค!M6="","",ธค!M6)</f>
        <v/>
      </c>
      <c r="IP5" s="234" t="str">
        <f>IF(ธค!N6="","",ธค!N6)</f>
        <v/>
      </c>
      <c r="IQ5" s="234" t="str">
        <f>IF(ธค!O6="","",ธค!O6)</f>
        <v/>
      </c>
      <c r="IR5" s="234" t="str">
        <f>IF(ธค!P6="","",ธค!P6)</f>
        <v/>
      </c>
      <c r="IS5" s="234" t="str">
        <f>IF(ธค!Q6="","",ธค!Q6)</f>
        <v/>
      </c>
      <c r="IT5" s="234" t="str">
        <f>IF(ธค!R6="","",ธค!R6)</f>
        <v/>
      </c>
      <c r="IU5" s="234" t="str">
        <f>IF(ธค!S6="","",ธค!S6)</f>
        <v/>
      </c>
      <c r="IV5" s="234" t="str">
        <f>IF(ธค!T6="","",ธค!T6)</f>
        <v/>
      </c>
      <c r="IW5" s="234" t="str">
        <f>IF(ธค!U6="","",ธค!U6)</f>
        <v/>
      </c>
      <c r="IX5" s="234" t="str">
        <f>IF(ธค!V6="","",ธค!V6)</f>
        <v/>
      </c>
      <c r="IY5" s="234" t="str">
        <f>IF(ธค!W6="","",ธค!W6)</f>
        <v/>
      </c>
      <c r="IZ5" s="234" t="str">
        <f>IF(ธค!X6="","",ธค!X6)</f>
        <v/>
      </c>
      <c r="JA5" s="234" t="str">
        <f>IF(ธค!Y6="","",ธค!Y6)</f>
        <v/>
      </c>
      <c r="JB5" s="234" t="str">
        <f>IF(ธค!Z6="","",ธค!Z6)</f>
        <v/>
      </c>
      <c r="JC5" s="234" t="str">
        <f>IF(ธค!AA6="","",ธค!AA6)</f>
        <v/>
      </c>
      <c r="JD5" s="234" t="str">
        <f>IF(ธค!AB6="","",ธค!AB6)</f>
        <v/>
      </c>
      <c r="JE5" s="234" t="str">
        <f>IF(ธค!AC6="","",ธค!AC6)</f>
        <v/>
      </c>
      <c r="JF5" s="234" t="str">
        <f>IF(ธค!AD6="","",ธค!AD6)</f>
        <v/>
      </c>
      <c r="JG5" s="234" t="str">
        <f>IF(ธค!AE6="","",ธค!AE6)</f>
        <v/>
      </c>
      <c r="JH5" s="234" t="str">
        <f>IF(ธค!AF6="","",ธค!AF6)</f>
        <v/>
      </c>
      <c r="JI5" s="234" t="str">
        <f>IF(ธค!AG6="","",ธค!AG6)</f>
        <v/>
      </c>
      <c r="JJ5" s="234" t="str">
        <f>IF(ธค!AH6="","",ธค!AH6)</f>
        <v/>
      </c>
      <c r="JK5" s="234" t="str">
        <f>IF(ธค!AI6="","",ธค!AI6)</f>
        <v/>
      </c>
      <c r="JL5" s="688"/>
      <c r="JM5" s="689"/>
      <c r="JN5" s="160" t="s">
        <v>63</v>
      </c>
      <c r="JO5" s="234" t="str">
        <f>IF(มค!E6="","",มค!E6)</f>
        <v/>
      </c>
      <c r="JP5" s="234" t="str">
        <f>IF(มค!F6="","",มค!F6)</f>
        <v/>
      </c>
      <c r="JQ5" s="234" t="str">
        <f>IF(มค!G6="","",มค!G6)</f>
        <v/>
      </c>
      <c r="JR5" s="234" t="str">
        <f>IF(มค!H6="","",มค!H6)</f>
        <v/>
      </c>
      <c r="JS5" s="234" t="str">
        <f>IF(มค!I6="","",มค!I6)</f>
        <v/>
      </c>
      <c r="JT5" s="234" t="str">
        <f>IF(มค!J6="","",มค!J6)</f>
        <v/>
      </c>
      <c r="JU5" s="234" t="str">
        <f>IF(มค!K6="","",มค!K6)</f>
        <v/>
      </c>
      <c r="JV5" s="234" t="str">
        <f>IF(มค!L6="","",มค!L6)</f>
        <v/>
      </c>
      <c r="JW5" s="234" t="str">
        <f>IF(มค!M6="","",มค!M6)</f>
        <v/>
      </c>
      <c r="JX5" s="234" t="str">
        <f>IF(มค!N6="","",มค!N6)</f>
        <v/>
      </c>
      <c r="JY5" s="234" t="str">
        <f>IF(มค!O6="","",มค!O6)</f>
        <v/>
      </c>
      <c r="JZ5" s="234" t="str">
        <f>IF(มค!P6="","",มค!P6)</f>
        <v/>
      </c>
      <c r="KA5" s="234" t="str">
        <f>IF(มค!Q6="","",มค!Q6)</f>
        <v/>
      </c>
      <c r="KB5" s="234" t="str">
        <f>IF(มค!R6="","",มค!R6)</f>
        <v/>
      </c>
      <c r="KC5" s="234" t="str">
        <f>IF(มค!S6="","",มค!S6)</f>
        <v/>
      </c>
      <c r="KD5" s="234" t="str">
        <f>IF(มค!T6="","",มค!T6)</f>
        <v/>
      </c>
      <c r="KE5" s="234" t="str">
        <f>IF(มค!U6="","",มค!U6)</f>
        <v/>
      </c>
      <c r="KF5" s="234" t="str">
        <f>IF(มค!V6="","",มค!V6)</f>
        <v/>
      </c>
      <c r="KG5" s="234" t="str">
        <f>IF(มค!W6="","",มค!W6)</f>
        <v/>
      </c>
      <c r="KH5" s="234" t="str">
        <f>IF(มค!X6="","",มค!X6)</f>
        <v/>
      </c>
      <c r="KI5" s="234" t="str">
        <f>IF(มค!Y6="","",มค!Y6)</f>
        <v/>
      </c>
      <c r="KJ5" s="234" t="str">
        <f>IF(มค!Z6="","",มค!Z6)</f>
        <v/>
      </c>
      <c r="KK5" s="234" t="str">
        <f>IF(มค!AA6="","",มค!AA6)</f>
        <v/>
      </c>
      <c r="KL5" s="234" t="str">
        <f>IF(มค!AB6="","",มค!AB6)</f>
        <v/>
      </c>
      <c r="KM5" s="234" t="str">
        <f>IF(มค!AC6="","",มค!AC6)</f>
        <v/>
      </c>
      <c r="KN5" s="234" t="str">
        <f>IF(มค!AD6="","",มค!AD6)</f>
        <v/>
      </c>
      <c r="KO5" s="234" t="str">
        <f>IF(มค!AE6="","",มค!AE6)</f>
        <v/>
      </c>
      <c r="KP5" s="234" t="str">
        <f>IF(มค!AF6="","",มค!AF6)</f>
        <v/>
      </c>
      <c r="KQ5" s="234" t="str">
        <f>IF(มค!AG6="","",มค!AG6)</f>
        <v/>
      </c>
      <c r="KR5" s="234" t="str">
        <f>IF(มค!AH6="","",มค!AH6)</f>
        <v/>
      </c>
      <c r="KS5" s="234" t="str">
        <f>IF(มค!AI6="","",มค!AI6)</f>
        <v/>
      </c>
      <c r="KT5" s="688"/>
      <c r="KU5" s="689"/>
      <c r="KV5" s="160" t="s">
        <v>63</v>
      </c>
      <c r="KW5" s="161" t="str">
        <f>IF(กพ!E6="","",กพ!E6)</f>
        <v/>
      </c>
      <c r="KX5" s="161" t="str">
        <f>IF(กพ!F6="","",กพ!F6)</f>
        <v/>
      </c>
      <c r="KY5" s="161" t="str">
        <f>IF(กพ!G6="","",กพ!G6)</f>
        <v/>
      </c>
      <c r="KZ5" s="161" t="str">
        <f>IF(กพ!H6="","",กพ!H6)</f>
        <v/>
      </c>
      <c r="LA5" s="161" t="str">
        <f>IF(กพ!I6="","",กพ!I6)</f>
        <v/>
      </c>
      <c r="LB5" s="161" t="str">
        <f>IF(กพ!J6="","",กพ!J6)</f>
        <v/>
      </c>
      <c r="LC5" s="161" t="str">
        <f>IF(กพ!K6="","",กพ!K6)</f>
        <v/>
      </c>
      <c r="LD5" s="161" t="str">
        <f>IF(กพ!L6="","",กพ!L6)</f>
        <v/>
      </c>
      <c r="LE5" s="161" t="str">
        <f>IF(กพ!M6="","",กพ!M6)</f>
        <v/>
      </c>
      <c r="LF5" s="161" t="str">
        <f>IF(กพ!N6="","",กพ!N6)</f>
        <v/>
      </c>
      <c r="LG5" s="161" t="str">
        <f>IF(กพ!O6="","",กพ!O6)</f>
        <v/>
      </c>
      <c r="LH5" s="161" t="str">
        <f>IF(กพ!P6="","",กพ!P6)</f>
        <v/>
      </c>
      <c r="LI5" s="161" t="str">
        <f>IF(กพ!Q6="","",กพ!Q6)</f>
        <v/>
      </c>
      <c r="LJ5" s="161" t="str">
        <f>IF(กพ!R6="","",กพ!R6)</f>
        <v/>
      </c>
      <c r="LK5" s="161" t="str">
        <f>IF(กพ!S6="","",กพ!S6)</f>
        <v/>
      </c>
      <c r="LL5" s="161" t="str">
        <f>IF(กพ!T6="","",กพ!T6)</f>
        <v/>
      </c>
      <c r="LM5" s="161" t="str">
        <f>IF(กพ!U6="","",กพ!U6)</f>
        <v/>
      </c>
      <c r="LN5" s="161" t="str">
        <f>IF(กพ!V6="","",กพ!V6)</f>
        <v/>
      </c>
      <c r="LO5" s="161" t="str">
        <f>IF(กพ!W6="","",กพ!W6)</f>
        <v/>
      </c>
      <c r="LP5" s="161" t="str">
        <f>IF(กพ!X6="","",กพ!X6)</f>
        <v/>
      </c>
      <c r="LQ5" s="161" t="str">
        <f>IF(กพ!Y6="","",กพ!Y6)</f>
        <v/>
      </c>
      <c r="LR5" s="161" t="str">
        <f>IF(กพ!Z6="","",กพ!Z6)</f>
        <v/>
      </c>
      <c r="LS5" s="161" t="str">
        <f>IF(กพ!AA6="","",กพ!AA6)</f>
        <v/>
      </c>
      <c r="LT5" s="161" t="str">
        <f>IF(กพ!AB6="","",กพ!AB6)</f>
        <v/>
      </c>
      <c r="LU5" s="161" t="str">
        <f>IF(กพ!AC6="","",กพ!AC6)</f>
        <v/>
      </c>
      <c r="LV5" s="161" t="str">
        <f>IF(กพ!AD6="","",กพ!AD6)</f>
        <v/>
      </c>
      <c r="LW5" s="161" t="str">
        <f>IF(กพ!AE6="","",กพ!AE6)</f>
        <v/>
      </c>
      <c r="LX5" s="161" t="str">
        <f>IF(กพ!AF6="","",กพ!AF6)</f>
        <v/>
      </c>
      <c r="LY5" s="161" t="str">
        <f>IF(กพ!AG6="","",กพ!AG6)</f>
        <v/>
      </c>
      <c r="LZ5" s="161" t="str">
        <f>IF(กพ!AH6="","",กพ!AH6)</f>
        <v/>
      </c>
      <c r="MA5" s="161" t="str">
        <f>IF(กพ!AI6="","",กพ!AI6)</f>
        <v/>
      </c>
      <c r="MB5" s="688"/>
      <c r="MC5" s="689"/>
      <c r="MD5" s="160" t="s">
        <v>63</v>
      </c>
      <c r="ME5" s="161" t="str">
        <f>IF(มีค!E6="","",มีค!E6)</f>
        <v>/</v>
      </c>
      <c r="MF5" s="161" t="str">
        <f>IF(มีค!F6="","",มีค!F6)</f>
        <v>/</v>
      </c>
      <c r="MG5" s="161" t="str">
        <f>IF(มีค!G6="","",มีค!G6)</f>
        <v>/</v>
      </c>
      <c r="MH5" s="161" t="str">
        <f>IF(มีค!H6="","",มีค!H6)</f>
        <v/>
      </c>
      <c r="MI5" s="161" t="str">
        <f>IF(มีค!I6="","",มีค!I6)</f>
        <v/>
      </c>
      <c r="MJ5" s="161" t="str">
        <f>IF(มีค!J6="","",มีค!J6)</f>
        <v/>
      </c>
      <c r="MK5" s="161" t="str">
        <f>IF(มีค!K6="","",มีค!K6)</f>
        <v/>
      </c>
      <c r="ML5" s="161" t="str">
        <f>IF(มีค!L6="","",มีค!L6)</f>
        <v/>
      </c>
      <c r="MM5" s="161" t="str">
        <f>IF(มีค!M6="","",มีค!M6)</f>
        <v/>
      </c>
      <c r="MN5" s="161" t="str">
        <f>IF(มีค!N6="","",มีค!N6)</f>
        <v/>
      </c>
      <c r="MO5" s="161" t="str">
        <f>IF(มีค!O6="","",มีค!O6)</f>
        <v/>
      </c>
      <c r="MP5" s="161" t="str">
        <f>IF(มีค!P6="","",มีค!P6)</f>
        <v/>
      </c>
      <c r="MQ5" s="161" t="str">
        <f>IF(มีค!Q6="","",มีค!Q6)</f>
        <v/>
      </c>
      <c r="MR5" s="161" t="str">
        <f>IF(มีค!R6="","",มีค!R6)</f>
        <v/>
      </c>
      <c r="MS5" s="161" t="str">
        <f>IF(มีค!S6="","",มีค!S6)</f>
        <v/>
      </c>
      <c r="MT5" s="161" t="str">
        <f>IF(มีค!T6="","",มีค!T6)</f>
        <v/>
      </c>
      <c r="MU5" s="161" t="str">
        <f>IF(มีค!U6="","",มีค!U6)</f>
        <v/>
      </c>
      <c r="MV5" s="161" t="str">
        <f>IF(มีค!V6="","",มีค!V6)</f>
        <v/>
      </c>
      <c r="MW5" s="161" t="str">
        <f>IF(มีค!W6="","",มีค!W6)</f>
        <v/>
      </c>
      <c r="MX5" s="161" t="str">
        <f>IF(มีค!X6="","",มีค!X6)</f>
        <v/>
      </c>
      <c r="MY5" s="161" t="str">
        <f>IF(มีค!Y6="","",มีค!Y6)</f>
        <v/>
      </c>
      <c r="MZ5" s="161" t="str">
        <f>IF(มีค!Z6="","",มีค!Z6)</f>
        <v/>
      </c>
      <c r="NA5" s="161" t="str">
        <f>IF(มีค!AA6="","",มีค!AA6)</f>
        <v/>
      </c>
      <c r="NB5" s="161" t="str">
        <f>IF(มีค!AB6="","",มีค!AB6)</f>
        <v/>
      </c>
      <c r="NC5" s="161" t="str">
        <f>IF(มีค!AC6="","",มีค!AC6)</f>
        <v/>
      </c>
      <c r="ND5" s="161" t="str">
        <f>IF(มีค!AD6="","",มีค!AD6)</f>
        <v/>
      </c>
      <c r="NE5" s="161" t="str">
        <f>IF(มีค!AE6="","",มีค!AE6)</f>
        <v/>
      </c>
      <c r="NF5" s="161" t="str">
        <f>IF(มีค!AF6="","",มีค!AF6)</f>
        <v/>
      </c>
      <c r="NG5" s="161" t="str">
        <f>IF(มีค!AG6="","",มีค!AG6)</f>
        <v/>
      </c>
      <c r="NH5" s="161" t="str">
        <f>IF(มีค!AH6="","",มีค!AH6)</f>
        <v/>
      </c>
      <c r="NI5" s="161" t="str">
        <f>IF(มีค!AI6="","",มีค!AI6)</f>
        <v/>
      </c>
      <c r="NJ5" s="688"/>
    </row>
    <row r="6" spans="1:374" s="231" customFormat="1" ht="18" customHeight="1">
      <c r="A6" s="401" t="str">
        <f>IF(ข้อมูลนร.2!D7="","",ข้อมูลนร.2!D7)</f>
        <v>1</v>
      </c>
      <c r="B6" s="402"/>
      <c r="C6" s="403" t="str">
        <f>IF(พค!E7="","",พค!E7)</f>
        <v/>
      </c>
      <c r="D6" s="403" t="str">
        <f>IF(พค!F7="","",พค!F7)</f>
        <v/>
      </c>
      <c r="E6" s="403" t="str">
        <f>IF(พค!G7="","",พค!G7)</f>
        <v/>
      </c>
      <c r="F6" s="403" t="str">
        <f>IF(พค!H7="","",พค!H7)</f>
        <v/>
      </c>
      <c r="G6" s="403" t="str">
        <f>IF(พค!I7="","",พค!I7)</f>
        <v/>
      </c>
      <c r="H6" s="403" t="str">
        <f>IF(พค!J7="","",พค!J7)</f>
        <v/>
      </c>
      <c r="I6" s="403" t="str">
        <f>IF(พค!K7="","",พค!K7)</f>
        <v/>
      </c>
      <c r="J6" s="403" t="str">
        <f>IF(พค!L7="","",พค!L7)</f>
        <v/>
      </c>
      <c r="K6" s="403" t="str">
        <f>IF(พค!M7="","",พค!M7)</f>
        <v/>
      </c>
      <c r="L6" s="403" t="str">
        <f>IF(พค!N7="","",พค!N7)</f>
        <v/>
      </c>
      <c r="M6" s="403" t="str">
        <f>IF(พค!O7="","",พค!O7)</f>
        <v/>
      </c>
      <c r="N6" s="403" t="str">
        <f>IF(พค!P7="","",พค!P7)</f>
        <v/>
      </c>
      <c r="O6" s="403" t="str">
        <f>IF(พค!Q7="","",พค!Q7)</f>
        <v/>
      </c>
      <c r="P6" s="403" t="str">
        <f>IF(พค!R7="","",พค!R7)</f>
        <v/>
      </c>
      <c r="Q6" s="403" t="str">
        <f>IF(พค!S7="","",พค!S7)</f>
        <v/>
      </c>
      <c r="R6" s="403" t="str">
        <f>IF(พค!T7="","",พค!T7)</f>
        <v/>
      </c>
      <c r="S6" s="403" t="str">
        <f>IF(พค!U7="","",พค!U7)</f>
        <v>/</v>
      </c>
      <c r="T6" s="403" t="str">
        <f>IF(พค!V7="","",พค!V7)</f>
        <v/>
      </c>
      <c r="U6" s="403" t="str">
        <f>IF(พค!W7="","",พค!W7)</f>
        <v/>
      </c>
      <c r="V6" s="403" t="str">
        <f>IF(พค!X7="","",พค!X7)</f>
        <v>/</v>
      </c>
      <c r="W6" s="403" t="str">
        <f>IF(พค!Y7="","",พค!Y7)</f>
        <v/>
      </c>
      <c r="X6" s="403" t="str">
        <f>IF(พค!Z7="","",พค!Z7)</f>
        <v>/</v>
      </c>
      <c r="Y6" s="403" t="str">
        <f>IF(พค!AA7="","",พค!AA7)</f>
        <v>/</v>
      </c>
      <c r="Z6" s="403" t="str">
        <f>IF(พค!AB7="","",พค!AB7)</f>
        <v>/</v>
      </c>
      <c r="AA6" s="403" t="str">
        <f>IF(พค!AC7="","",พค!AC7)</f>
        <v>ข</v>
      </c>
      <c r="AB6" s="403" t="str">
        <f>IF(พค!AD7="","",พค!AD7)</f>
        <v>/</v>
      </c>
      <c r="AC6" s="403" t="str">
        <f>IF(พค!AE7="","",พค!AE7)</f>
        <v>ป</v>
      </c>
      <c r="AD6" s="403" t="str">
        <f>IF(พค!AF7="","",พค!AF7)</f>
        <v/>
      </c>
      <c r="AE6" s="403" t="str">
        <f>IF(พค!AG7="","",พค!AG7)</f>
        <v/>
      </c>
      <c r="AF6" s="403" t="str">
        <f>IF(พค!AH7="","",พค!AH7)</f>
        <v/>
      </c>
      <c r="AG6" s="403" t="str">
        <f>IF(พค!AI7="","",พค!AI7)</f>
        <v/>
      </c>
      <c r="AH6" s="402">
        <f>IF(พค!AJ7="","",พค!AJ7)</f>
        <v>6</v>
      </c>
      <c r="AI6" s="401" t="str">
        <f>IF(ข้อมูลนร.2!D7="","",ข้อมูลนร.2!D7)</f>
        <v>1</v>
      </c>
      <c r="AJ6" s="402"/>
      <c r="AK6" s="404" t="str">
        <f>IF(มิย!E7="","",มิย!E7)</f>
        <v/>
      </c>
      <c r="AL6" s="404" t="str">
        <f>IF(มิย!F7="","",มิย!F7)</f>
        <v/>
      </c>
      <c r="AM6" s="404" t="str">
        <f>IF(มิย!G7="","",มิย!G7)</f>
        <v/>
      </c>
      <c r="AN6" s="404" t="str">
        <f>IF(มิย!H7="","",มิย!H7)</f>
        <v/>
      </c>
      <c r="AO6" s="404" t="str">
        <f>IF(มิย!I7="","",มิย!I7)</f>
        <v/>
      </c>
      <c r="AP6" s="404" t="str">
        <f>IF(มิย!J7="","",มิย!J7)</f>
        <v/>
      </c>
      <c r="AQ6" s="404" t="str">
        <f>IF(มิย!K7="","",มิย!K7)</f>
        <v/>
      </c>
      <c r="AR6" s="404" t="str">
        <f>IF(มิย!L7="","",มิย!L7)</f>
        <v/>
      </c>
      <c r="AS6" s="404" t="str">
        <f>IF(มิย!M7="","",มิย!M7)</f>
        <v/>
      </c>
      <c r="AT6" s="404" t="str">
        <f>IF(มิย!N7="","",มิย!N7)</f>
        <v/>
      </c>
      <c r="AU6" s="404" t="str">
        <f>IF(มิย!O7="","",มิย!O7)</f>
        <v/>
      </c>
      <c r="AV6" s="404" t="str">
        <f>IF(มิย!P7="","",มิย!P7)</f>
        <v/>
      </c>
      <c r="AW6" s="404" t="str">
        <f>IF(มิย!Q7="","",มิย!Q7)</f>
        <v/>
      </c>
      <c r="AX6" s="404" t="str">
        <f>IF(มิย!R7="","",มิย!R7)</f>
        <v/>
      </c>
      <c r="AY6" s="404" t="str">
        <f>IF(มิย!S7="","",มิย!S7)</f>
        <v/>
      </c>
      <c r="AZ6" s="404" t="str">
        <f>IF(มิย!T7="","",มิย!T7)</f>
        <v/>
      </c>
      <c r="BA6" s="404" t="str">
        <f>IF(มิย!U7="","",มิย!U7)</f>
        <v/>
      </c>
      <c r="BB6" s="404" t="str">
        <f>IF(มิย!V7="","",มิย!V7)</f>
        <v/>
      </c>
      <c r="BC6" s="404" t="str">
        <f>IF(มิย!W7="","",มิย!W7)</f>
        <v/>
      </c>
      <c r="BD6" s="404" t="str">
        <f>IF(มิย!X7="","",มิย!X7)</f>
        <v/>
      </c>
      <c r="BE6" s="404" t="str">
        <f>IF(มิย!Y7="","",มิย!Y7)</f>
        <v/>
      </c>
      <c r="BF6" s="404" t="str">
        <f>IF(มิย!Z7="","",มิย!Z7)</f>
        <v/>
      </c>
      <c r="BG6" s="404" t="str">
        <f>IF(มิย!AA7="","",มิย!AA7)</f>
        <v/>
      </c>
      <c r="BH6" s="404" t="str">
        <f>IF(มิย!AB7="","",มิย!AB7)</f>
        <v/>
      </c>
      <c r="BI6" s="404" t="str">
        <f>IF(มิย!AC7="","",มิย!AC7)</f>
        <v/>
      </c>
      <c r="BJ6" s="404" t="str">
        <f>IF(มิย!AD7="","",มิย!AD7)</f>
        <v/>
      </c>
      <c r="BK6" s="404" t="str">
        <f>IF(มิย!AE7="","",มิย!AE7)</f>
        <v/>
      </c>
      <c r="BL6" s="404" t="str">
        <f>IF(มิย!AF7="","",มิย!AF7)</f>
        <v/>
      </c>
      <c r="BM6" s="404" t="str">
        <f>IF(มิย!AG7="","",มิย!AG7)</f>
        <v/>
      </c>
      <c r="BN6" s="404" t="str">
        <f>IF(มิย!AH7="","",มิย!AH7)</f>
        <v/>
      </c>
      <c r="BO6" s="404" t="str">
        <f>IF(มิย!AI7="","",มิย!AI7)</f>
        <v/>
      </c>
      <c r="BP6" s="402">
        <f>IF(มิย!AJ7="","",มิย!AJ7)</f>
        <v>0</v>
      </c>
      <c r="BQ6" s="401" t="str">
        <f>IF(ข้อมูลนร.2!D7="","",ข้อมูลนร.2!D7)</f>
        <v>1</v>
      </c>
      <c r="BR6" s="402"/>
      <c r="BS6" s="402" t="str">
        <f>IF(กค!E7="","",กค!E7)</f>
        <v/>
      </c>
      <c r="BT6" s="404" t="str">
        <f>IF(กค!F7="","",กค!F7)</f>
        <v/>
      </c>
      <c r="BU6" s="404" t="str">
        <f>IF(กค!G7="","",กค!G7)</f>
        <v/>
      </c>
      <c r="BV6" s="404" t="str">
        <f>IF(กค!H7="","",กค!H7)</f>
        <v/>
      </c>
      <c r="BW6" s="404" t="str">
        <f>IF(กค!I7="","",กค!I7)</f>
        <v/>
      </c>
      <c r="BX6" s="404" t="str">
        <f>IF(กค!J7="","",กค!J7)</f>
        <v/>
      </c>
      <c r="BY6" s="404" t="str">
        <f>IF(กค!K7="","",กค!K7)</f>
        <v/>
      </c>
      <c r="BZ6" s="404" t="str">
        <f>IF(กค!L7="","",กค!L7)</f>
        <v/>
      </c>
      <c r="CA6" s="404" t="str">
        <f>IF(กค!M7="","",กค!M7)</f>
        <v/>
      </c>
      <c r="CB6" s="404" t="str">
        <f>IF(กค!N7="","",กค!N7)</f>
        <v/>
      </c>
      <c r="CC6" s="404" t="str">
        <f>IF(กค!O7="","",กค!O7)</f>
        <v/>
      </c>
      <c r="CD6" s="404" t="str">
        <f>IF(กค!P7="","",กค!P7)</f>
        <v/>
      </c>
      <c r="CE6" s="404" t="str">
        <f>IF(กค!Q7="","",กค!Q7)</f>
        <v/>
      </c>
      <c r="CF6" s="404" t="str">
        <f>IF(กค!R7="","",กค!R7)</f>
        <v/>
      </c>
      <c r="CG6" s="404" t="str">
        <f>IF(กค!S7="","",กค!S7)</f>
        <v/>
      </c>
      <c r="CH6" s="404" t="str">
        <f>IF(กค!T7="","",กค!T7)</f>
        <v/>
      </c>
      <c r="CI6" s="404" t="str">
        <f>IF(กค!U7="","",กค!U7)</f>
        <v/>
      </c>
      <c r="CJ6" s="404" t="str">
        <f>IF(กค!V7="","",กค!V7)</f>
        <v/>
      </c>
      <c r="CK6" s="404" t="str">
        <f>IF(กค!W7="","",กค!W7)</f>
        <v/>
      </c>
      <c r="CL6" s="404" t="str">
        <f>IF(กค!X7="","",กค!X7)</f>
        <v/>
      </c>
      <c r="CM6" s="404" t="str">
        <f>IF(กค!Y7="","",กค!Y7)</f>
        <v/>
      </c>
      <c r="CN6" s="404" t="str">
        <f>IF(กค!Z7="","",กค!Z7)</f>
        <v/>
      </c>
      <c r="CO6" s="404" t="str">
        <f>IF(กค!AA7="","",กค!AA7)</f>
        <v/>
      </c>
      <c r="CP6" s="404" t="str">
        <f>IF(กค!AB7="","",กค!AB7)</f>
        <v/>
      </c>
      <c r="CQ6" s="404" t="str">
        <f>IF(กค!AC7="","",กค!AC7)</f>
        <v/>
      </c>
      <c r="CR6" s="404" t="str">
        <f>IF(กค!AD7="","",กค!AD7)</f>
        <v/>
      </c>
      <c r="CS6" s="404" t="str">
        <f>IF(กค!AE7="","",กค!AE7)</f>
        <v/>
      </c>
      <c r="CT6" s="404" t="str">
        <f>IF(กค!AF7="","",กค!AF7)</f>
        <v/>
      </c>
      <c r="CU6" s="404" t="str">
        <f>IF(กค!AG7="","",กค!AG7)</f>
        <v/>
      </c>
      <c r="CV6" s="404" t="str">
        <f>IF(กค!AH7="","",กค!AH7)</f>
        <v/>
      </c>
      <c r="CW6" s="404" t="str">
        <f>IF(กค!AI7="","",กค!AI7)</f>
        <v/>
      </c>
      <c r="CX6" s="402">
        <f>IF(กค!AJ7="","",กค!AJ7)</f>
        <v>0</v>
      </c>
      <c r="CY6" s="401" t="str">
        <f>IF(ข้อมูลนร.2!D7="","",ข้อมูลนร.2!D7)</f>
        <v>1</v>
      </c>
      <c r="CZ6" s="402"/>
      <c r="DA6" s="404" t="str">
        <f>IF(สค!E7="","",สค!E7)</f>
        <v/>
      </c>
      <c r="DB6" s="404" t="str">
        <f>IF(สค!F7="","",สค!F7)</f>
        <v/>
      </c>
      <c r="DC6" s="404" t="str">
        <f>IF(สค!G7="","",สค!G7)</f>
        <v/>
      </c>
      <c r="DD6" s="404" t="str">
        <f>IF(สค!H7="","",สค!H7)</f>
        <v/>
      </c>
      <c r="DE6" s="404" t="str">
        <f>IF(สค!I7="","",สค!I7)</f>
        <v/>
      </c>
      <c r="DF6" s="404" t="str">
        <f>IF(สค!J7="","",สค!J7)</f>
        <v/>
      </c>
      <c r="DG6" s="404" t="str">
        <f>IF(สค!K7="","",สค!K7)</f>
        <v/>
      </c>
      <c r="DH6" s="404" t="str">
        <f>IF(สค!L7="","",สค!L7)</f>
        <v/>
      </c>
      <c r="DI6" s="404" t="str">
        <f>IF(สค!M7="","",สค!M7)</f>
        <v/>
      </c>
      <c r="DJ6" s="404" t="str">
        <f>IF(สค!N7="","",สค!N7)</f>
        <v/>
      </c>
      <c r="DK6" s="404" t="str">
        <f>IF(สค!O7="","",สค!O7)</f>
        <v/>
      </c>
      <c r="DL6" s="404" t="str">
        <f>IF(สค!P7="","",สค!P7)</f>
        <v/>
      </c>
      <c r="DM6" s="404" t="str">
        <f>IF(สค!Q7="","",สค!Q7)</f>
        <v/>
      </c>
      <c r="DN6" s="404" t="str">
        <f>IF(สค!R7="","",สค!R7)</f>
        <v/>
      </c>
      <c r="DO6" s="404" t="str">
        <f>IF(สค!S7="","",สค!S7)</f>
        <v/>
      </c>
      <c r="DP6" s="404" t="str">
        <f>IF(สค!T7="","",สค!T7)</f>
        <v/>
      </c>
      <c r="DQ6" s="404" t="str">
        <f>IF(สค!U7="","",สค!U7)</f>
        <v/>
      </c>
      <c r="DR6" s="404" t="str">
        <f>IF(สค!V7="","",สค!V7)</f>
        <v/>
      </c>
      <c r="DS6" s="404" t="str">
        <f>IF(สค!W7="","",สค!W7)</f>
        <v/>
      </c>
      <c r="DT6" s="404" t="str">
        <f>IF(สค!X7="","",สค!X7)</f>
        <v/>
      </c>
      <c r="DU6" s="404" t="str">
        <f>IF(สค!Y7="","",สค!Y7)</f>
        <v/>
      </c>
      <c r="DV6" s="404" t="str">
        <f>IF(สค!Z7="","",สค!Z7)</f>
        <v/>
      </c>
      <c r="DW6" s="404" t="str">
        <f>IF(สค!AA7="","",สค!AA7)</f>
        <v/>
      </c>
      <c r="DX6" s="404" t="str">
        <f>IF(สค!AB7="","",สค!AB7)</f>
        <v/>
      </c>
      <c r="DY6" s="404" t="str">
        <f>IF(สค!AC7="","",สค!AC7)</f>
        <v/>
      </c>
      <c r="DZ6" s="404" t="str">
        <f>IF(สค!AD7="","",สค!AD7)</f>
        <v/>
      </c>
      <c r="EA6" s="404" t="str">
        <f>IF(สค!AE7="","",สค!AE7)</f>
        <v/>
      </c>
      <c r="EB6" s="404" t="str">
        <f>IF(สค!AF7="","",สค!AF7)</f>
        <v/>
      </c>
      <c r="EC6" s="404" t="str">
        <f>IF(สค!AG7="","",สค!AG7)</f>
        <v/>
      </c>
      <c r="ED6" s="404" t="str">
        <f>IF(สค!AH7="","",สค!AH7)</f>
        <v/>
      </c>
      <c r="EE6" s="404" t="str">
        <f>IF(สค!AI7="","",สค!AI7)</f>
        <v/>
      </c>
      <c r="EF6" s="402">
        <f>IF(สค!AJ7="","",สค!AJ7)</f>
        <v>0</v>
      </c>
      <c r="EG6" s="401" t="str">
        <f>IF(ข้อมูลนร.2!D7="","",ข้อมูลนร.2!D7)</f>
        <v>1</v>
      </c>
      <c r="EH6" s="402"/>
      <c r="EI6" s="404" t="str">
        <f>IF(กย!E7="","",กย!E7)</f>
        <v/>
      </c>
      <c r="EJ6" s="404" t="str">
        <f>IF(กย!F7="","",กย!F7)</f>
        <v/>
      </c>
      <c r="EK6" s="404" t="str">
        <f>IF(กย!G7="","",กย!G7)</f>
        <v/>
      </c>
      <c r="EL6" s="404" t="str">
        <f>IF(กย!H7="","",กย!H7)</f>
        <v/>
      </c>
      <c r="EM6" s="404" t="str">
        <f>IF(กย!I7="","",กย!I7)</f>
        <v/>
      </c>
      <c r="EN6" s="404" t="str">
        <f>IF(กย!J7="","",กย!J7)</f>
        <v/>
      </c>
      <c r="EO6" s="404" t="str">
        <f>IF(กย!K7="","",กย!K7)</f>
        <v/>
      </c>
      <c r="EP6" s="404" t="str">
        <f>IF(กย!L7="","",กย!L7)</f>
        <v/>
      </c>
      <c r="EQ6" s="404" t="str">
        <f>IF(กย!M7="","",กย!M7)</f>
        <v/>
      </c>
      <c r="ER6" s="404" t="str">
        <f>IF(กย!N7="","",กย!N7)</f>
        <v/>
      </c>
      <c r="ES6" s="404" t="str">
        <f>IF(กย!O7="","",กย!O7)</f>
        <v/>
      </c>
      <c r="ET6" s="404" t="str">
        <f>IF(กย!P7="","",กย!P7)</f>
        <v/>
      </c>
      <c r="EU6" s="404" t="str">
        <f>IF(กย!Q7="","",กย!Q7)</f>
        <v/>
      </c>
      <c r="EV6" s="404" t="str">
        <f>IF(กย!R7="","",กย!R7)</f>
        <v/>
      </c>
      <c r="EW6" s="404" t="str">
        <f>IF(กย!S7="","",กย!S7)</f>
        <v/>
      </c>
      <c r="EX6" s="404" t="str">
        <f>IF(กย!T7="","",กย!T7)</f>
        <v/>
      </c>
      <c r="EY6" s="404" t="str">
        <f>IF(กย!U7="","",กย!U7)</f>
        <v/>
      </c>
      <c r="EZ6" s="404" t="str">
        <f>IF(กย!V7="","",กย!V7)</f>
        <v/>
      </c>
      <c r="FA6" s="404" t="str">
        <f>IF(กย!W7="","",กย!W7)</f>
        <v/>
      </c>
      <c r="FB6" s="404" t="str">
        <f>IF(กย!X7="","",กย!X7)</f>
        <v/>
      </c>
      <c r="FC6" s="404" t="str">
        <f>IF(กย!Y7="","",กย!Y7)</f>
        <v/>
      </c>
      <c r="FD6" s="404" t="str">
        <f>IF(กย!Z7="","",กย!Z7)</f>
        <v/>
      </c>
      <c r="FE6" s="404" t="str">
        <f>IF(กย!AA7="","",กย!AA7)</f>
        <v/>
      </c>
      <c r="FF6" s="404" t="str">
        <f>IF(กย!AB7="","",กย!AB7)</f>
        <v/>
      </c>
      <c r="FG6" s="404" t="str">
        <f>IF(กย!AC7="","",กย!AC7)</f>
        <v/>
      </c>
      <c r="FH6" s="404" t="str">
        <f>IF(กย!AD7="","",กย!AD7)</f>
        <v/>
      </c>
      <c r="FI6" s="404" t="str">
        <f>IF(กย!AE7="","",กย!AE7)</f>
        <v/>
      </c>
      <c r="FJ6" s="404" t="str">
        <f>IF(กย!AF7="","",กย!AF7)</f>
        <v/>
      </c>
      <c r="FK6" s="404" t="str">
        <f>IF(กย!AG7="","",กย!AG7)</f>
        <v/>
      </c>
      <c r="FL6" s="404" t="str">
        <f>IF(กย!AH7="","",กย!AH7)</f>
        <v/>
      </c>
      <c r="FM6" s="404" t="str">
        <f>IF(กย!AI7="","",กย!AI7)</f>
        <v/>
      </c>
      <c r="FN6" s="402">
        <f>IF(กย!AJ7="","",กย!AJ7)</f>
        <v>0</v>
      </c>
      <c r="FO6" s="401" t="str">
        <f>IF(ข้อมูลนร.2!D7="","",ข้อมูลนร.2!D7)</f>
        <v>1</v>
      </c>
      <c r="FP6" s="402"/>
      <c r="FQ6" s="404" t="str">
        <f>IF(ตค!E7="","",ตค!E7)</f>
        <v/>
      </c>
      <c r="FR6" s="404" t="str">
        <f>IF(ตค!F7="","",ตค!F7)</f>
        <v/>
      </c>
      <c r="FS6" s="404" t="str">
        <f>IF(ตค!G7="","",ตค!G7)</f>
        <v/>
      </c>
      <c r="FT6" s="404" t="str">
        <f>IF(ตค!H7="","",ตค!H7)</f>
        <v/>
      </c>
      <c r="FU6" s="404" t="str">
        <f>IF(ตค!I7="","",ตค!I7)</f>
        <v/>
      </c>
      <c r="FV6" s="404" t="str">
        <f>IF(ตค!J7="","",ตค!J7)</f>
        <v/>
      </c>
      <c r="FW6" s="404" t="str">
        <f>IF(ตค!K7="","",ตค!K7)</f>
        <v/>
      </c>
      <c r="FX6" s="404" t="str">
        <f>IF(ตค!L7="","",ตค!L7)</f>
        <v/>
      </c>
      <c r="FY6" s="404" t="str">
        <f>IF(ตค!M7="","",ตค!M7)</f>
        <v/>
      </c>
      <c r="FZ6" s="404" t="str">
        <f>IF(ตค!N7="","",ตค!N7)</f>
        <v/>
      </c>
      <c r="GA6" s="404" t="str">
        <f>IF(ตค!O7="","",ตค!O7)</f>
        <v/>
      </c>
      <c r="GB6" s="404" t="str">
        <f>IF(ตค!P7="","",ตค!P7)</f>
        <v/>
      </c>
      <c r="GC6" s="404" t="str">
        <f>IF(ตค!Q7="","",ตค!Q7)</f>
        <v/>
      </c>
      <c r="GD6" s="404" t="str">
        <f>IF(ตค!R7="","",ตค!R7)</f>
        <v/>
      </c>
      <c r="GE6" s="404" t="str">
        <f>IF(ตค!S7="","",ตค!S7)</f>
        <v/>
      </c>
      <c r="GF6" s="404" t="str">
        <f>IF(ตค!T7="","",ตค!T7)</f>
        <v/>
      </c>
      <c r="GG6" s="404" t="str">
        <f>IF(ตค!U7="","",ตค!U7)</f>
        <v/>
      </c>
      <c r="GH6" s="404" t="str">
        <f>IF(ตค!V7="","",ตค!V7)</f>
        <v/>
      </c>
      <c r="GI6" s="404" t="str">
        <f>IF(ตค!W7="","",ตค!W7)</f>
        <v/>
      </c>
      <c r="GJ6" s="404" t="str">
        <f>IF(ตค!X7="","",ตค!X7)</f>
        <v/>
      </c>
      <c r="GK6" s="404" t="str">
        <f>IF(ตค!Y7="","",ตค!Y7)</f>
        <v/>
      </c>
      <c r="GL6" s="404" t="str">
        <f>IF(ตค!Z7="","",ตค!Z7)</f>
        <v/>
      </c>
      <c r="GM6" s="404" t="str">
        <f>IF(ตค!AA7="","",ตค!AA7)</f>
        <v/>
      </c>
      <c r="GN6" s="404" t="str">
        <f>IF(ตค!AB7="","",ตค!AB7)</f>
        <v/>
      </c>
      <c r="GO6" s="404" t="str">
        <f>IF(ตค!AC7="","",ตค!AC7)</f>
        <v/>
      </c>
      <c r="GP6" s="404" t="str">
        <f>IF(ตค!AD7="","",ตค!AD7)</f>
        <v/>
      </c>
      <c r="GQ6" s="404" t="str">
        <f>IF(ตค!AE7="","",ตค!AE7)</f>
        <v/>
      </c>
      <c r="GR6" s="404" t="str">
        <f>IF(ตค!AF7="","",ตค!AF7)</f>
        <v/>
      </c>
      <c r="GS6" s="404" t="str">
        <f>IF(ตค!AG7="","",ตค!AG7)</f>
        <v/>
      </c>
      <c r="GT6" s="404" t="str">
        <f>IF(ตค!AH7="","",ตค!AH7)</f>
        <v/>
      </c>
      <c r="GU6" s="404" t="str">
        <f>IF(ตค!AI7="","",ตค!AI7)</f>
        <v/>
      </c>
      <c r="GV6" s="402">
        <f>IF(ตค!AJ7="","",ตค!AJ7)</f>
        <v>0</v>
      </c>
      <c r="GW6" s="401" t="str">
        <f>IF(ข้อมูลนร.2!D7="","",ข้อมูลนร.2!D7)</f>
        <v>1</v>
      </c>
      <c r="GX6" s="402"/>
      <c r="GY6" s="403" t="str">
        <f>IF(พย!E7="","",พย!E7)</f>
        <v>/</v>
      </c>
      <c r="GZ6" s="403" t="str">
        <f>IF(พย!F7="","",พย!F7)</f>
        <v>/</v>
      </c>
      <c r="HA6" s="403" t="str">
        <f>IF(พย!G7="","",พย!G7)</f>
        <v/>
      </c>
      <c r="HB6" s="403" t="str">
        <f>IF(พย!H7="","",พย!H7)</f>
        <v/>
      </c>
      <c r="HC6" s="403" t="str">
        <f>IF(พย!I7="","",พย!I7)</f>
        <v/>
      </c>
      <c r="HD6" s="403" t="str">
        <f>IF(พย!J7="","",พย!J7)</f>
        <v/>
      </c>
      <c r="HE6" s="403" t="str">
        <f>IF(พย!K7="","",พย!K7)</f>
        <v/>
      </c>
      <c r="HF6" s="403" t="str">
        <f>IF(พย!L7="","",พย!L7)</f>
        <v/>
      </c>
      <c r="HG6" s="403" t="str">
        <f>IF(พย!M7="","",พย!M7)</f>
        <v/>
      </c>
      <c r="HH6" s="403" t="str">
        <f>IF(พย!N7="","",พย!N7)</f>
        <v/>
      </c>
      <c r="HI6" s="403" t="str">
        <f>IF(พย!O7="","",พย!O7)</f>
        <v/>
      </c>
      <c r="HJ6" s="403" t="str">
        <f>IF(พย!P7="","",พย!P7)</f>
        <v/>
      </c>
      <c r="HK6" s="403" t="str">
        <f>IF(พย!Q7="","",พย!Q7)</f>
        <v/>
      </c>
      <c r="HL6" s="403" t="str">
        <f>IF(พย!R7="","",พย!R7)</f>
        <v/>
      </c>
      <c r="HM6" s="403" t="str">
        <f>IF(พย!S7="","",พย!S7)</f>
        <v/>
      </c>
      <c r="HN6" s="403" t="str">
        <f>IF(พย!T7="","",พย!T7)</f>
        <v/>
      </c>
      <c r="HO6" s="403" t="str">
        <f>IF(พย!U7="","",พย!U7)</f>
        <v/>
      </c>
      <c r="HP6" s="403" t="str">
        <f>IF(พย!V7="","",พย!V7)</f>
        <v/>
      </c>
      <c r="HQ6" s="403" t="str">
        <f>IF(พย!W7="","",พย!W7)</f>
        <v/>
      </c>
      <c r="HR6" s="403" t="str">
        <f>IF(พย!X7="","",พย!X7)</f>
        <v/>
      </c>
      <c r="HS6" s="403" t="str">
        <f>IF(พย!Y7="","",พย!Y7)</f>
        <v/>
      </c>
      <c r="HT6" s="403" t="str">
        <f>IF(พย!Z7="","",พย!Z7)</f>
        <v/>
      </c>
      <c r="HU6" s="403" t="str">
        <f>IF(พย!AA7="","",พย!AA7)</f>
        <v/>
      </c>
      <c r="HV6" s="403" t="str">
        <f>IF(พย!AB7="","",พย!AB7)</f>
        <v/>
      </c>
      <c r="HW6" s="403" t="str">
        <f>IF(พย!AC7="","",พย!AC7)</f>
        <v/>
      </c>
      <c r="HX6" s="403" t="str">
        <f>IF(พย!AD7="","",พย!AD7)</f>
        <v/>
      </c>
      <c r="HY6" s="403" t="str">
        <f>IF(พย!AE7="","",พย!AE7)</f>
        <v/>
      </c>
      <c r="HZ6" s="403" t="str">
        <f>IF(พย!AF7="","",พย!AF7)</f>
        <v/>
      </c>
      <c r="IA6" s="403" t="str">
        <f>IF(พย!AG7="","",พย!AG7)</f>
        <v/>
      </c>
      <c r="IB6" s="403" t="str">
        <f>IF(พย!AH7="","",พย!AH7)</f>
        <v/>
      </c>
      <c r="IC6" s="403" t="str">
        <f>IF(พย!AI7="","",พย!AI7)</f>
        <v/>
      </c>
      <c r="ID6" s="402">
        <f>IF(พย!AJ7="","",พย!AJ7)</f>
        <v>2</v>
      </c>
      <c r="IE6" s="401" t="str">
        <f>IF(ข้อมูลนร.2!D7="","",ข้อมูลนร.2!D7)</f>
        <v>1</v>
      </c>
      <c r="IF6" s="402"/>
      <c r="IG6" s="404" t="str">
        <f>IF(ธค!E7="","",ธค!E7)</f>
        <v/>
      </c>
      <c r="IH6" s="404" t="str">
        <f>IF(ธค!F7="","",ธค!F7)</f>
        <v/>
      </c>
      <c r="II6" s="404" t="str">
        <f>IF(ธค!G7="","",ธค!G7)</f>
        <v/>
      </c>
      <c r="IJ6" s="404" t="str">
        <f>IF(ธค!H7="","",ธค!H7)</f>
        <v/>
      </c>
      <c r="IK6" s="404" t="str">
        <f>IF(ธค!I7="","",ธค!I7)</f>
        <v/>
      </c>
      <c r="IL6" s="404" t="str">
        <f>IF(ธค!J7="","",ธค!J7)</f>
        <v/>
      </c>
      <c r="IM6" s="404" t="str">
        <f>IF(ธค!K7="","",ธค!K7)</f>
        <v/>
      </c>
      <c r="IN6" s="404" t="str">
        <f>IF(ธค!L7="","",ธค!L7)</f>
        <v/>
      </c>
      <c r="IO6" s="404" t="str">
        <f>IF(ธค!M7="","",ธค!M7)</f>
        <v/>
      </c>
      <c r="IP6" s="404" t="str">
        <f>IF(ธค!N7="","",ธค!N7)</f>
        <v/>
      </c>
      <c r="IQ6" s="404" t="str">
        <f>IF(ธค!O7="","",ธค!O7)</f>
        <v/>
      </c>
      <c r="IR6" s="404" t="str">
        <f>IF(ธค!P7="","",ธค!P7)</f>
        <v/>
      </c>
      <c r="IS6" s="404" t="str">
        <f>IF(ธค!Q7="","",ธค!Q7)</f>
        <v/>
      </c>
      <c r="IT6" s="404" t="str">
        <f>IF(ธค!R7="","",ธค!R7)</f>
        <v/>
      </c>
      <c r="IU6" s="404" t="str">
        <f>IF(ธค!S7="","",ธค!S7)</f>
        <v/>
      </c>
      <c r="IV6" s="404" t="str">
        <f>IF(ธค!T7="","",ธค!T7)</f>
        <v/>
      </c>
      <c r="IW6" s="404" t="str">
        <f>IF(ธค!U7="","",ธค!U7)</f>
        <v/>
      </c>
      <c r="IX6" s="404" t="str">
        <f>IF(ธค!V7="","",ธค!V7)</f>
        <v/>
      </c>
      <c r="IY6" s="404" t="str">
        <f>IF(ธค!W7="","",ธค!W7)</f>
        <v/>
      </c>
      <c r="IZ6" s="404" t="str">
        <f>IF(ธค!X7="","",ธค!X7)</f>
        <v/>
      </c>
      <c r="JA6" s="404" t="str">
        <f>IF(ธค!Y7="","",ธค!Y7)</f>
        <v/>
      </c>
      <c r="JB6" s="404" t="str">
        <f>IF(ธค!Z7="","",ธค!Z7)</f>
        <v/>
      </c>
      <c r="JC6" s="404" t="str">
        <f>IF(ธค!AA7="","",ธค!AA7)</f>
        <v/>
      </c>
      <c r="JD6" s="404" t="str">
        <f>IF(ธค!AB7="","",ธค!AB7)</f>
        <v/>
      </c>
      <c r="JE6" s="404" t="str">
        <f>IF(ธค!AC7="","",ธค!AC7)</f>
        <v/>
      </c>
      <c r="JF6" s="404" t="str">
        <f>IF(ธค!AD7="","",ธค!AD7)</f>
        <v/>
      </c>
      <c r="JG6" s="404" t="str">
        <f>IF(ธค!AE7="","",ธค!AE7)</f>
        <v/>
      </c>
      <c r="JH6" s="404" t="str">
        <f>IF(ธค!AF7="","",ธค!AF7)</f>
        <v/>
      </c>
      <c r="JI6" s="404" t="str">
        <f>IF(ธค!AG7="","",ธค!AG7)</f>
        <v/>
      </c>
      <c r="JJ6" s="404" t="str">
        <f>IF(ธค!AH7="","",ธค!AH7)</f>
        <v/>
      </c>
      <c r="JK6" s="404" t="str">
        <f>IF(ธค!AI7="","",ธค!AI7)</f>
        <v/>
      </c>
      <c r="JL6" s="402">
        <f>IF(ธค!AJ7="","",ธค!AJ7)</f>
        <v>0</v>
      </c>
      <c r="JM6" s="401" t="str">
        <f>IF(ข้อมูลนร.2!D7="","",ข้อมูลนร.2!D7)</f>
        <v>1</v>
      </c>
      <c r="JN6" s="402"/>
      <c r="JO6" s="404" t="str">
        <f>IF(มค!E7="","",มค!E7)</f>
        <v/>
      </c>
      <c r="JP6" s="404" t="str">
        <f>IF(มค!F7="","",มค!F7)</f>
        <v/>
      </c>
      <c r="JQ6" s="404" t="str">
        <f>IF(มค!G7="","",มค!G7)</f>
        <v/>
      </c>
      <c r="JR6" s="404" t="str">
        <f>IF(มค!H7="","",มค!H7)</f>
        <v/>
      </c>
      <c r="JS6" s="404" t="str">
        <f>IF(มค!I7="","",มค!I7)</f>
        <v/>
      </c>
      <c r="JT6" s="404" t="str">
        <f>IF(มค!J7="","",มค!J7)</f>
        <v/>
      </c>
      <c r="JU6" s="404" t="str">
        <f>IF(มค!K7="","",มค!K7)</f>
        <v/>
      </c>
      <c r="JV6" s="404" t="str">
        <f>IF(มค!L7="","",มค!L7)</f>
        <v/>
      </c>
      <c r="JW6" s="404" t="str">
        <f>IF(มค!M7="","",มค!M7)</f>
        <v/>
      </c>
      <c r="JX6" s="404" t="str">
        <f>IF(มค!N7="","",มค!N7)</f>
        <v/>
      </c>
      <c r="JY6" s="404" t="str">
        <f>IF(มค!O7="","",มค!O7)</f>
        <v/>
      </c>
      <c r="JZ6" s="404" t="str">
        <f>IF(มค!P7="","",มค!P7)</f>
        <v/>
      </c>
      <c r="KA6" s="404" t="str">
        <f>IF(มค!Q7="","",มค!Q7)</f>
        <v/>
      </c>
      <c r="KB6" s="404" t="str">
        <f>IF(มค!R7="","",มค!R7)</f>
        <v/>
      </c>
      <c r="KC6" s="404" t="str">
        <f>IF(มค!S7="","",มค!S7)</f>
        <v/>
      </c>
      <c r="KD6" s="404" t="str">
        <f>IF(มค!T7="","",มค!T7)</f>
        <v/>
      </c>
      <c r="KE6" s="404" t="str">
        <f>IF(มค!U7="","",มค!U7)</f>
        <v/>
      </c>
      <c r="KF6" s="404" t="str">
        <f>IF(มค!V7="","",มค!V7)</f>
        <v/>
      </c>
      <c r="KG6" s="404" t="str">
        <f>IF(มค!W7="","",มค!W7)</f>
        <v/>
      </c>
      <c r="KH6" s="404" t="str">
        <f>IF(มค!X7="","",มค!X7)</f>
        <v/>
      </c>
      <c r="KI6" s="404" t="str">
        <f>IF(มค!Y7="","",มค!Y7)</f>
        <v/>
      </c>
      <c r="KJ6" s="404" t="str">
        <f>IF(มค!Z7="","",มค!Z7)</f>
        <v/>
      </c>
      <c r="KK6" s="404" t="str">
        <f>IF(มค!AA7="","",มค!AA7)</f>
        <v/>
      </c>
      <c r="KL6" s="404" t="str">
        <f>IF(มค!AB7="","",มค!AB7)</f>
        <v/>
      </c>
      <c r="KM6" s="404" t="str">
        <f>IF(มค!AC7="","",มค!AC7)</f>
        <v/>
      </c>
      <c r="KN6" s="404" t="str">
        <f>IF(มค!AD7="","",มค!AD7)</f>
        <v/>
      </c>
      <c r="KO6" s="404" t="str">
        <f>IF(มค!AE7="","",มค!AE7)</f>
        <v/>
      </c>
      <c r="KP6" s="404" t="str">
        <f>IF(มค!AF7="","",มค!AF7)</f>
        <v/>
      </c>
      <c r="KQ6" s="404" t="str">
        <f>IF(มค!AG7="","",มค!AG7)</f>
        <v/>
      </c>
      <c r="KR6" s="404" t="str">
        <f>IF(มค!AH7="","",มค!AH7)</f>
        <v/>
      </c>
      <c r="KS6" s="404" t="str">
        <f>IF(มค!AI7="","",มค!AI7)</f>
        <v/>
      </c>
      <c r="KT6" s="402">
        <f>IF(มค!AJ7="","",มค!AJ7)</f>
        <v>0</v>
      </c>
      <c r="KU6" s="401" t="str">
        <f>IF(ข้อมูลนร.2!D7="","",ข้อมูลนร.2!D7)</f>
        <v>1</v>
      </c>
      <c r="KV6" s="402"/>
      <c r="KW6" s="404" t="str">
        <f>IF(กพ!E7="","",กพ!E7)</f>
        <v/>
      </c>
      <c r="KX6" s="404" t="str">
        <f>IF(กพ!F7="","",กพ!F7)</f>
        <v/>
      </c>
      <c r="KY6" s="404" t="str">
        <f>IF(กพ!G7="","",กพ!G7)</f>
        <v/>
      </c>
      <c r="KZ6" s="404" t="str">
        <f>IF(กพ!H7="","",กพ!H7)</f>
        <v/>
      </c>
      <c r="LA6" s="404" t="str">
        <f>IF(กพ!I7="","",กพ!I7)</f>
        <v/>
      </c>
      <c r="LB6" s="404" t="str">
        <f>IF(กพ!J7="","",กพ!J7)</f>
        <v/>
      </c>
      <c r="LC6" s="404" t="str">
        <f>IF(กพ!K7="","",กพ!K7)</f>
        <v/>
      </c>
      <c r="LD6" s="404" t="str">
        <f>IF(กพ!L7="","",กพ!L7)</f>
        <v/>
      </c>
      <c r="LE6" s="404" t="str">
        <f>IF(กพ!M7="","",กพ!M7)</f>
        <v/>
      </c>
      <c r="LF6" s="404" t="str">
        <f>IF(กพ!N7="","",กพ!N7)</f>
        <v/>
      </c>
      <c r="LG6" s="404" t="str">
        <f>IF(กพ!O7="","",กพ!O7)</f>
        <v/>
      </c>
      <c r="LH6" s="404" t="str">
        <f>IF(กพ!P7="","",กพ!P7)</f>
        <v/>
      </c>
      <c r="LI6" s="404" t="str">
        <f>IF(กพ!Q7="","",กพ!Q7)</f>
        <v/>
      </c>
      <c r="LJ6" s="404" t="str">
        <f>IF(กพ!R7="","",กพ!R7)</f>
        <v/>
      </c>
      <c r="LK6" s="404" t="str">
        <f>IF(กพ!S7="","",กพ!S7)</f>
        <v/>
      </c>
      <c r="LL6" s="404" t="str">
        <f>IF(กพ!T7="","",กพ!T7)</f>
        <v/>
      </c>
      <c r="LM6" s="404" t="str">
        <f>IF(กพ!U7="","",กพ!U7)</f>
        <v/>
      </c>
      <c r="LN6" s="404" t="str">
        <f>IF(กพ!V7="","",กพ!V7)</f>
        <v/>
      </c>
      <c r="LO6" s="404" t="str">
        <f>IF(กพ!W7="","",กพ!W7)</f>
        <v/>
      </c>
      <c r="LP6" s="404" t="str">
        <f>IF(กพ!X7="","",กพ!X7)</f>
        <v/>
      </c>
      <c r="LQ6" s="404" t="str">
        <f>IF(กพ!Y7="","",กพ!Y7)</f>
        <v/>
      </c>
      <c r="LR6" s="404" t="str">
        <f>IF(กพ!Z7="","",กพ!Z7)</f>
        <v/>
      </c>
      <c r="LS6" s="404" t="str">
        <f>IF(กพ!AA7="","",กพ!AA7)</f>
        <v/>
      </c>
      <c r="LT6" s="404" t="str">
        <f>IF(กพ!AB7="","",กพ!AB7)</f>
        <v/>
      </c>
      <c r="LU6" s="404" t="str">
        <f>IF(กพ!AC7="","",กพ!AC7)</f>
        <v/>
      </c>
      <c r="LV6" s="404" t="str">
        <f>IF(กพ!AD7="","",กพ!AD7)</f>
        <v/>
      </c>
      <c r="LW6" s="404" t="str">
        <f>IF(กพ!AE7="","",กพ!AE7)</f>
        <v/>
      </c>
      <c r="LX6" s="404" t="str">
        <f>IF(กพ!AF7="","",กพ!AF7)</f>
        <v/>
      </c>
      <c r="LY6" s="404" t="str">
        <f>IF(กพ!AG7="","",กพ!AG7)</f>
        <v/>
      </c>
      <c r="LZ6" s="404" t="str">
        <f>IF(กพ!AH7="","",กพ!AH7)</f>
        <v/>
      </c>
      <c r="MA6" s="404" t="str">
        <f>IF(กพ!AI7="","",กพ!AI7)</f>
        <v/>
      </c>
      <c r="MB6" s="402">
        <f>IF(กพ!AJ7="","",กพ!AJ7)</f>
        <v>0</v>
      </c>
      <c r="MC6" s="401" t="str">
        <f>IF(ข้อมูลนร.2!D7="","",ข้อมูลนร.2!D7)</f>
        <v>1</v>
      </c>
      <c r="MD6" s="402"/>
      <c r="ME6" s="404" t="str">
        <f>IF(มีค!E7="","",มีค!E7)</f>
        <v>/</v>
      </c>
      <c r="MF6" s="404" t="str">
        <f>IF(มีค!F7="","",มีค!F7)</f>
        <v>ป</v>
      </c>
      <c r="MG6" s="404" t="str">
        <f>IF(มีค!G7="","",มีค!G7)</f>
        <v>/</v>
      </c>
      <c r="MH6" s="404" t="str">
        <f>IF(มีค!H7="","",มีค!H7)</f>
        <v/>
      </c>
      <c r="MI6" s="404" t="str">
        <f>IF(มีค!I7="","",มีค!I7)</f>
        <v/>
      </c>
      <c r="MJ6" s="404" t="str">
        <f>IF(มีค!J7="","",มีค!J7)</f>
        <v/>
      </c>
      <c r="MK6" s="404" t="str">
        <f>IF(มีค!K7="","",มีค!K7)</f>
        <v/>
      </c>
      <c r="ML6" s="404" t="str">
        <f>IF(มีค!L7="","",มีค!L7)</f>
        <v/>
      </c>
      <c r="MM6" s="404" t="str">
        <f>IF(มีค!M7="","",มีค!M7)</f>
        <v/>
      </c>
      <c r="MN6" s="404" t="str">
        <f>IF(มีค!N7="","",มีค!N7)</f>
        <v/>
      </c>
      <c r="MO6" s="404" t="str">
        <f>IF(มีค!O7="","",มีค!O7)</f>
        <v/>
      </c>
      <c r="MP6" s="404" t="str">
        <f>IF(มีค!P7="","",มีค!P7)</f>
        <v/>
      </c>
      <c r="MQ6" s="404" t="str">
        <f>IF(มีค!Q7="","",มีค!Q7)</f>
        <v/>
      </c>
      <c r="MR6" s="404" t="str">
        <f>IF(มีค!R7="","",มีค!R7)</f>
        <v/>
      </c>
      <c r="MS6" s="404" t="str">
        <f>IF(มีค!S7="","",มีค!S7)</f>
        <v/>
      </c>
      <c r="MT6" s="404" t="str">
        <f>IF(มีค!T7="","",มีค!T7)</f>
        <v/>
      </c>
      <c r="MU6" s="404" t="str">
        <f>IF(มีค!U7="","",มีค!U7)</f>
        <v/>
      </c>
      <c r="MV6" s="404" t="str">
        <f>IF(มีค!V7="","",มีค!V7)</f>
        <v/>
      </c>
      <c r="MW6" s="404" t="str">
        <f>IF(มีค!W7="","",มีค!W7)</f>
        <v/>
      </c>
      <c r="MX6" s="404" t="str">
        <f>IF(มีค!X7="","",มีค!X7)</f>
        <v/>
      </c>
      <c r="MY6" s="404" t="str">
        <f>IF(มีค!Y7="","",มีค!Y7)</f>
        <v/>
      </c>
      <c r="MZ6" s="404" t="str">
        <f>IF(มีค!Z7="","",มีค!Z7)</f>
        <v/>
      </c>
      <c r="NA6" s="404" t="str">
        <f>IF(มีค!AA7="","",มีค!AA7)</f>
        <v/>
      </c>
      <c r="NB6" s="404" t="str">
        <f>IF(มีค!AB7="","",มีค!AB7)</f>
        <v/>
      </c>
      <c r="NC6" s="404" t="str">
        <f>IF(มีค!AC7="","",มีค!AC7)</f>
        <v/>
      </c>
      <c r="ND6" s="404" t="str">
        <f>IF(มีค!AD7="","",มีค!AD7)</f>
        <v/>
      </c>
      <c r="NE6" s="404" t="str">
        <f>IF(มีค!AE7="","",มีค!AE7)</f>
        <v/>
      </c>
      <c r="NF6" s="404" t="str">
        <f>IF(มีค!AF7="","",มีค!AF7)</f>
        <v/>
      </c>
      <c r="NG6" s="404" t="str">
        <f>IF(มีค!AG7="","",มีค!AG7)</f>
        <v/>
      </c>
      <c r="NH6" s="404" t="str">
        <f>IF(มีค!AH7="","",มีค!AH7)</f>
        <v/>
      </c>
      <c r="NI6" s="404" t="str">
        <f>IF(มีค!AI7="","",มีค!AI7)</f>
        <v/>
      </c>
      <c r="NJ6" s="402">
        <f>IF(มีค!AJ7="","",มีค!AJ7)</f>
        <v>2</v>
      </c>
    </row>
    <row r="7" spans="1:374" s="231" customFormat="1" ht="18" customHeight="1">
      <c r="A7" s="401" t="str">
        <f>IF(ข้อมูลนร.2!D8="","",ข้อมูลนร.2!D8)</f>
        <v>2</v>
      </c>
      <c r="B7" s="402"/>
      <c r="C7" s="403" t="str">
        <f>IF(พค!E8="","",พค!E8)</f>
        <v/>
      </c>
      <c r="D7" s="403" t="str">
        <f>IF(พค!F8="","",พค!F8)</f>
        <v/>
      </c>
      <c r="E7" s="403" t="str">
        <f>IF(พค!G8="","",พค!G8)</f>
        <v/>
      </c>
      <c r="F7" s="403" t="str">
        <f>IF(พค!H8="","",พค!H8)</f>
        <v/>
      </c>
      <c r="G7" s="403" t="str">
        <f>IF(พค!I8="","",พค!I8)</f>
        <v/>
      </c>
      <c r="H7" s="403" t="str">
        <f>IF(พค!J8="","",พค!J8)</f>
        <v/>
      </c>
      <c r="I7" s="403" t="str">
        <f>IF(พค!K8="","",พค!K8)</f>
        <v/>
      </c>
      <c r="J7" s="403" t="str">
        <f>IF(พค!L8="","",พค!L8)</f>
        <v/>
      </c>
      <c r="K7" s="403" t="str">
        <f>IF(พค!M8="","",พค!M8)</f>
        <v/>
      </c>
      <c r="L7" s="403" t="str">
        <f>IF(พค!N8="","",พค!N8)</f>
        <v/>
      </c>
      <c r="M7" s="403" t="str">
        <f>IF(พค!O8="","",พค!O8)</f>
        <v/>
      </c>
      <c r="N7" s="403" t="str">
        <f>IF(พค!P8="","",พค!P8)</f>
        <v/>
      </c>
      <c r="O7" s="403" t="str">
        <f>IF(พค!Q8="","",พค!Q8)</f>
        <v/>
      </c>
      <c r="P7" s="403" t="str">
        <f>IF(พค!R8="","",พค!R8)</f>
        <v/>
      </c>
      <c r="Q7" s="403" t="str">
        <f>IF(พค!S8="","",พค!S8)</f>
        <v/>
      </c>
      <c r="R7" s="403" t="str">
        <f>IF(พค!T8="","",พค!T8)</f>
        <v/>
      </c>
      <c r="S7" s="403" t="str">
        <f>IF(พค!U8="","",พค!U8)</f>
        <v>/</v>
      </c>
      <c r="T7" s="403" t="str">
        <f>IF(พค!V8="","",พค!V8)</f>
        <v/>
      </c>
      <c r="U7" s="403" t="str">
        <f>IF(พค!W8="","",พค!W8)</f>
        <v/>
      </c>
      <c r="V7" s="403" t="str">
        <f>IF(พค!X8="","",พค!X8)</f>
        <v>/</v>
      </c>
      <c r="W7" s="403" t="str">
        <f>IF(พค!Y8="","",พค!Y8)</f>
        <v/>
      </c>
      <c r="X7" s="403" t="str">
        <f>IF(พค!Z8="","",พค!Z8)</f>
        <v>ป</v>
      </c>
      <c r="Y7" s="403" t="str">
        <f>IF(พค!AA8="","",พค!AA8)</f>
        <v>/</v>
      </c>
      <c r="Z7" s="403" t="str">
        <f>IF(พค!AB8="","",พค!AB8)</f>
        <v>/</v>
      </c>
      <c r="AA7" s="403" t="str">
        <f>IF(พค!AC8="","",พค!AC8)</f>
        <v>ข</v>
      </c>
      <c r="AB7" s="403" t="str">
        <f>IF(พค!AD8="","",พค!AD8)</f>
        <v>/</v>
      </c>
      <c r="AC7" s="403" t="str">
        <f>IF(พค!AE8="","",พค!AE8)</f>
        <v>ป</v>
      </c>
      <c r="AD7" s="403" t="str">
        <f>IF(พค!AF8="","",พค!AF8)</f>
        <v/>
      </c>
      <c r="AE7" s="403" t="str">
        <f>IF(พค!AG8="","",พค!AG8)</f>
        <v/>
      </c>
      <c r="AF7" s="403" t="str">
        <f>IF(พค!AH8="","",พค!AH8)</f>
        <v/>
      </c>
      <c r="AG7" s="403" t="str">
        <f>IF(พค!AI8="","",พค!AI8)</f>
        <v/>
      </c>
      <c r="AH7" s="402">
        <f>IF(พค!AJ8="","",พค!AJ8)</f>
        <v>5</v>
      </c>
      <c r="AI7" s="401" t="str">
        <f>IF(ข้อมูลนร.2!D8="","",ข้อมูลนร.2!D8)</f>
        <v>2</v>
      </c>
      <c r="AJ7" s="402"/>
      <c r="AK7" s="404" t="str">
        <f>IF(มิย!E8="","",มิย!E8)</f>
        <v/>
      </c>
      <c r="AL7" s="404" t="str">
        <f>IF(มิย!F8="","",มิย!F8)</f>
        <v/>
      </c>
      <c r="AM7" s="404" t="str">
        <f>IF(มิย!G8="","",มิย!G8)</f>
        <v/>
      </c>
      <c r="AN7" s="404" t="str">
        <f>IF(มิย!H8="","",มิย!H8)</f>
        <v/>
      </c>
      <c r="AO7" s="404" t="str">
        <f>IF(มิย!I8="","",มิย!I8)</f>
        <v/>
      </c>
      <c r="AP7" s="404" t="str">
        <f>IF(มิย!J8="","",มิย!J8)</f>
        <v/>
      </c>
      <c r="AQ7" s="404" t="str">
        <f>IF(มิย!K8="","",มิย!K8)</f>
        <v/>
      </c>
      <c r="AR7" s="404" t="str">
        <f>IF(มิย!L8="","",มิย!L8)</f>
        <v/>
      </c>
      <c r="AS7" s="404" t="str">
        <f>IF(มิย!M8="","",มิย!M8)</f>
        <v/>
      </c>
      <c r="AT7" s="404" t="str">
        <f>IF(มิย!N8="","",มิย!N8)</f>
        <v/>
      </c>
      <c r="AU7" s="404" t="str">
        <f>IF(มิย!O8="","",มิย!O8)</f>
        <v/>
      </c>
      <c r="AV7" s="404" t="str">
        <f>IF(มิย!P8="","",มิย!P8)</f>
        <v/>
      </c>
      <c r="AW7" s="404" t="str">
        <f>IF(มิย!Q8="","",มิย!Q8)</f>
        <v/>
      </c>
      <c r="AX7" s="404" t="str">
        <f>IF(มิย!R8="","",มิย!R8)</f>
        <v/>
      </c>
      <c r="AY7" s="404" t="str">
        <f>IF(มิย!S8="","",มิย!S8)</f>
        <v/>
      </c>
      <c r="AZ7" s="404" t="str">
        <f>IF(มิย!T8="","",มิย!T8)</f>
        <v/>
      </c>
      <c r="BA7" s="404" t="str">
        <f>IF(มิย!U8="","",มิย!U8)</f>
        <v/>
      </c>
      <c r="BB7" s="404" t="str">
        <f>IF(มิย!V8="","",มิย!V8)</f>
        <v/>
      </c>
      <c r="BC7" s="404" t="str">
        <f>IF(มิย!W8="","",มิย!W8)</f>
        <v/>
      </c>
      <c r="BD7" s="404" t="str">
        <f>IF(มิย!X8="","",มิย!X8)</f>
        <v/>
      </c>
      <c r="BE7" s="404" t="str">
        <f>IF(มิย!Y8="","",มิย!Y8)</f>
        <v/>
      </c>
      <c r="BF7" s="404" t="str">
        <f>IF(มิย!Z8="","",มิย!Z8)</f>
        <v/>
      </c>
      <c r="BG7" s="404" t="str">
        <f>IF(มิย!AA8="","",มิย!AA8)</f>
        <v/>
      </c>
      <c r="BH7" s="404" t="str">
        <f>IF(มิย!AB8="","",มิย!AB8)</f>
        <v/>
      </c>
      <c r="BI7" s="404" t="str">
        <f>IF(มิย!AC8="","",มิย!AC8)</f>
        <v/>
      </c>
      <c r="BJ7" s="404" t="str">
        <f>IF(มิย!AD8="","",มิย!AD8)</f>
        <v/>
      </c>
      <c r="BK7" s="404" t="str">
        <f>IF(มิย!AE8="","",มิย!AE8)</f>
        <v/>
      </c>
      <c r="BL7" s="404" t="str">
        <f>IF(มิย!AF8="","",มิย!AF8)</f>
        <v/>
      </c>
      <c r="BM7" s="404" t="str">
        <f>IF(มิย!AG8="","",มิย!AG8)</f>
        <v/>
      </c>
      <c r="BN7" s="404" t="str">
        <f>IF(มิย!AH8="","",มิย!AH8)</f>
        <v/>
      </c>
      <c r="BO7" s="404" t="str">
        <f>IF(มิย!AI8="","",มิย!AI8)</f>
        <v/>
      </c>
      <c r="BP7" s="402">
        <f>IF(มิย!AJ8="","",มิย!AJ8)</f>
        <v>0</v>
      </c>
      <c r="BQ7" s="401" t="str">
        <f>IF(ข้อมูลนร.2!D8="","",ข้อมูลนร.2!D8)</f>
        <v>2</v>
      </c>
      <c r="BR7" s="402"/>
      <c r="BS7" s="402" t="str">
        <f>IF(กค!E8="","",กค!E8)</f>
        <v/>
      </c>
      <c r="BT7" s="404" t="str">
        <f>IF(กค!F8="","",กค!F8)</f>
        <v/>
      </c>
      <c r="BU7" s="404" t="str">
        <f>IF(กค!G8="","",กค!G8)</f>
        <v/>
      </c>
      <c r="BV7" s="404" t="str">
        <f>IF(กค!H8="","",กค!H8)</f>
        <v/>
      </c>
      <c r="BW7" s="404" t="str">
        <f>IF(กค!I8="","",กค!I8)</f>
        <v/>
      </c>
      <c r="BX7" s="404" t="str">
        <f>IF(กค!J8="","",กค!J8)</f>
        <v/>
      </c>
      <c r="BY7" s="404" t="str">
        <f>IF(กค!K8="","",กค!K8)</f>
        <v/>
      </c>
      <c r="BZ7" s="404" t="str">
        <f>IF(กค!L8="","",กค!L8)</f>
        <v/>
      </c>
      <c r="CA7" s="404" t="str">
        <f>IF(กค!M8="","",กค!M8)</f>
        <v/>
      </c>
      <c r="CB7" s="404" t="str">
        <f>IF(กค!N8="","",กค!N8)</f>
        <v/>
      </c>
      <c r="CC7" s="404" t="str">
        <f>IF(กค!O8="","",กค!O8)</f>
        <v/>
      </c>
      <c r="CD7" s="404" t="str">
        <f>IF(กค!P8="","",กค!P8)</f>
        <v/>
      </c>
      <c r="CE7" s="404" t="str">
        <f>IF(กค!Q8="","",กค!Q8)</f>
        <v/>
      </c>
      <c r="CF7" s="404" t="str">
        <f>IF(กค!R8="","",กค!R8)</f>
        <v/>
      </c>
      <c r="CG7" s="404" t="str">
        <f>IF(กค!S8="","",กค!S8)</f>
        <v/>
      </c>
      <c r="CH7" s="404" t="str">
        <f>IF(กค!T8="","",กค!T8)</f>
        <v/>
      </c>
      <c r="CI7" s="404" t="str">
        <f>IF(กค!U8="","",กค!U8)</f>
        <v/>
      </c>
      <c r="CJ7" s="404" t="str">
        <f>IF(กค!V8="","",กค!V8)</f>
        <v/>
      </c>
      <c r="CK7" s="404" t="str">
        <f>IF(กค!W8="","",กค!W8)</f>
        <v/>
      </c>
      <c r="CL7" s="404" t="str">
        <f>IF(กค!X8="","",กค!X8)</f>
        <v/>
      </c>
      <c r="CM7" s="404" t="str">
        <f>IF(กค!Y8="","",กค!Y8)</f>
        <v/>
      </c>
      <c r="CN7" s="404" t="str">
        <f>IF(กค!Z8="","",กค!Z8)</f>
        <v/>
      </c>
      <c r="CO7" s="404" t="str">
        <f>IF(กค!AA8="","",กค!AA8)</f>
        <v/>
      </c>
      <c r="CP7" s="404" t="str">
        <f>IF(กค!AB8="","",กค!AB8)</f>
        <v/>
      </c>
      <c r="CQ7" s="404" t="str">
        <f>IF(กค!AC8="","",กค!AC8)</f>
        <v/>
      </c>
      <c r="CR7" s="404" t="str">
        <f>IF(กค!AD8="","",กค!AD8)</f>
        <v/>
      </c>
      <c r="CS7" s="404" t="str">
        <f>IF(กค!AE8="","",กค!AE8)</f>
        <v/>
      </c>
      <c r="CT7" s="404" t="str">
        <f>IF(กค!AF8="","",กค!AF8)</f>
        <v/>
      </c>
      <c r="CU7" s="404" t="str">
        <f>IF(กค!AG8="","",กค!AG8)</f>
        <v/>
      </c>
      <c r="CV7" s="404" t="str">
        <f>IF(กค!AH8="","",กค!AH8)</f>
        <v/>
      </c>
      <c r="CW7" s="404" t="str">
        <f>IF(กค!AI8="","",กค!AI8)</f>
        <v/>
      </c>
      <c r="CX7" s="402">
        <f>IF(กค!AJ8="","",กค!AJ8)</f>
        <v>0</v>
      </c>
      <c r="CY7" s="401" t="str">
        <f>IF(ข้อมูลนร.2!D8="","",ข้อมูลนร.2!D8)</f>
        <v>2</v>
      </c>
      <c r="CZ7" s="402"/>
      <c r="DA7" s="404" t="str">
        <f>IF(สค!E8="","",สค!E8)</f>
        <v/>
      </c>
      <c r="DB7" s="404" t="str">
        <f>IF(สค!F8="","",สค!F8)</f>
        <v/>
      </c>
      <c r="DC7" s="404" t="str">
        <f>IF(สค!G8="","",สค!G8)</f>
        <v/>
      </c>
      <c r="DD7" s="404" t="str">
        <f>IF(สค!H8="","",สค!H8)</f>
        <v/>
      </c>
      <c r="DE7" s="404" t="str">
        <f>IF(สค!I8="","",สค!I8)</f>
        <v/>
      </c>
      <c r="DF7" s="404" t="str">
        <f>IF(สค!J8="","",สค!J8)</f>
        <v/>
      </c>
      <c r="DG7" s="404" t="str">
        <f>IF(สค!K8="","",สค!K8)</f>
        <v/>
      </c>
      <c r="DH7" s="404" t="str">
        <f>IF(สค!L8="","",สค!L8)</f>
        <v/>
      </c>
      <c r="DI7" s="404" t="str">
        <f>IF(สค!M8="","",สค!M8)</f>
        <v/>
      </c>
      <c r="DJ7" s="404" t="str">
        <f>IF(สค!N8="","",สค!N8)</f>
        <v/>
      </c>
      <c r="DK7" s="404" t="str">
        <f>IF(สค!O8="","",สค!O8)</f>
        <v/>
      </c>
      <c r="DL7" s="404" t="str">
        <f>IF(สค!P8="","",สค!P8)</f>
        <v/>
      </c>
      <c r="DM7" s="404" t="str">
        <f>IF(สค!Q8="","",สค!Q8)</f>
        <v/>
      </c>
      <c r="DN7" s="404" t="str">
        <f>IF(สค!R8="","",สค!R8)</f>
        <v/>
      </c>
      <c r="DO7" s="404" t="str">
        <f>IF(สค!S8="","",สค!S8)</f>
        <v/>
      </c>
      <c r="DP7" s="404" t="str">
        <f>IF(สค!T8="","",สค!T8)</f>
        <v/>
      </c>
      <c r="DQ7" s="404" t="str">
        <f>IF(สค!U8="","",สค!U8)</f>
        <v/>
      </c>
      <c r="DR7" s="404" t="str">
        <f>IF(สค!V8="","",สค!V8)</f>
        <v/>
      </c>
      <c r="DS7" s="404" t="str">
        <f>IF(สค!W8="","",สค!W8)</f>
        <v/>
      </c>
      <c r="DT7" s="404" t="str">
        <f>IF(สค!X8="","",สค!X8)</f>
        <v/>
      </c>
      <c r="DU7" s="404" t="str">
        <f>IF(สค!Y8="","",สค!Y8)</f>
        <v/>
      </c>
      <c r="DV7" s="404" t="str">
        <f>IF(สค!Z8="","",สค!Z8)</f>
        <v/>
      </c>
      <c r="DW7" s="404" t="str">
        <f>IF(สค!AA8="","",สค!AA8)</f>
        <v/>
      </c>
      <c r="DX7" s="404" t="str">
        <f>IF(สค!AB8="","",สค!AB8)</f>
        <v/>
      </c>
      <c r="DY7" s="404" t="str">
        <f>IF(สค!AC8="","",สค!AC8)</f>
        <v/>
      </c>
      <c r="DZ7" s="404" t="str">
        <f>IF(สค!AD8="","",สค!AD8)</f>
        <v/>
      </c>
      <c r="EA7" s="404" t="str">
        <f>IF(สค!AE8="","",สค!AE8)</f>
        <v/>
      </c>
      <c r="EB7" s="404" t="str">
        <f>IF(สค!AF8="","",สค!AF8)</f>
        <v/>
      </c>
      <c r="EC7" s="404" t="str">
        <f>IF(สค!AG8="","",สค!AG8)</f>
        <v/>
      </c>
      <c r="ED7" s="404" t="str">
        <f>IF(สค!AH8="","",สค!AH8)</f>
        <v/>
      </c>
      <c r="EE7" s="404" t="str">
        <f>IF(สค!AI8="","",สค!AI8)</f>
        <v/>
      </c>
      <c r="EF7" s="402">
        <f>IF(สค!AJ8="","",สค!AJ8)</f>
        <v>0</v>
      </c>
      <c r="EG7" s="401" t="str">
        <f>IF(ข้อมูลนร.2!D8="","",ข้อมูลนร.2!D8)</f>
        <v>2</v>
      </c>
      <c r="EH7" s="402"/>
      <c r="EI7" s="404" t="str">
        <f>IF(กย!E8="","",กย!E8)</f>
        <v/>
      </c>
      <c r="EJ7" s="404" t="str">
        <f>IF(กย!F8="","",กย!F8)</f>
        <v/>
      </c>
      <c r="EK7" s="404" t="str">
        <f>IF(กย!G8="","",กย!G8)</f>
        <v/>
      </c>
      <c r="EL7" s="404" t="str">
        <f>IF(กย!H8="","",กย!H8)</f>
        <v/>
      </c>
      <c r="EM7" s="404" t="str">
        <f>IF(กย!I8="","",กย!I8)</f>
        <v/>
      </c>
      <c r="EN7" s="404" t="str">
        <f>IF(กย!J8="","",กย!J8)</f>
        <v/>
      </c>
      <c r="EO7" s="404" t="str">
        <f>IF(กย!K8="","",กย!K8)</f>
        <v/>
      </c>
      <c r="EP7" s="404" t="str">
        <f>IF(กย!L8="","",กย!L8)</f>
        <v/>
      </c>
      <c r="EQ7" s="404" t="str">
        <f>IF(กย!M8="","",กย!M8)</f>
        <v/>
      </c>
      <c r="ER7" s="404" t="str">
        <f>IF(กย!N8="","",กย!N8)</f>
        <v/>
      </c>
      <c r="ES7" s="404" t="str">
        <f>IF(กย!O8="","",กย!O8)</f>
        <v/>
      </c>
      <c r="ET7" s="404" t="str">
        <f>IF(กย!P8="","",กย!P8)</f>
        <v/>
      </c>
      <c r="EU7" s="404" t="str">
        <f>IF(กย!Q8="","",กย!Q8)</f>
        <v/>
      </c>
      <c r="EV7" s="404" t="str">
        <f>IF(กย!R8="","",กย!R8)</f>
        <v/>
      </c>
      <c r="EW7" s="404" t="str">
        <f>IF(กย!S8="","",กย!S8)</f>
        <v/>
      </c>
      <c r="EX7" s="404" t="str">
        <f>IF(กย!T8="","",กย!T8)</f>
        <v/>
      </c>
      <c r="EY7" s="404" t="str">
        <f>IF(กย!U8="","",กย!U8)</f>
        <v/>
      </c>
      <c r="EZ7" s="404" t="str">
        <f>IF(กย!V8="","",กย!V8)</f>
        <v/>
      </c>
      <c r="FA7" s="404" t="str">
        <f>IF(กย!W8="","",กย!W8)</f>
        <v/>
      </c>
      <c r="FB7" s="404" t="str">
        <f>IF(กย!X8="","",กย!X8)</f>
        <v/>
      </c>
      <c r="FC7" s="404" t="str">
        <f>IF(กย!Y8="","",กย!Y8)</f>
        <v/>
      </c>
      <c r="FD7" s="404" t="str">
        <f>IF(กย!Z8="","",กย!Z8)</f>
        <v/>
      </c>
      <c r="FE7" s="404" t="str">
        <f>IF(กย!AA8="","",กย!AA8)</f>
        <v/>
      </c>
      <c r="FF7" s="404" t="str">
        <f>IF(กย!AB8="","",กย!AB8)</f>
        <v/>
      </c>
      <c r="FG7" s="404" t="str">
        <f>IF(กย!AC8="","",กย!AC8)</f>
        <v/>
      </c>
      <c r="FH7" s="404" t="str">
        <f>IF(กย!AD8="","",กย!AD8)</f>
        <v/>
      </c>
      <c r="FI7" s="404" t="str">
        <f>IF(กย!AE8="","",กย!AE8)</f>
        <v/>
      </c>
      <c r="FJ7" s="404" t="str">
        <f>IF(กย!AF8="","",กย!AF8)</f>
        <v/>
      </c>
      <c r="FK7" s="404" t="str">
        <f>IF(กย!AG8="","",กย!AG8)</f>
        <v/>
      </c>
      <c r="FL7" s="404" t="str">
        <f>IF(กย!AH8="","",กย!AH8)</f>
        <v/>
      </c>
      <c r="FM7" s="404" t="str">
        <f>IF(กย!AI8="","",กย!AI8)</f>
        <v/>
      </c>
      <c r="FN7" s="402">
        <f>IF(กย!AJ8="","",กย!AJ8)</f>
        <v>0</v>
      </c>
      <c r="FO7" s="401" t="str">
        <f>IF(ข้อมูลนร.2!D8="","",ข้อมูลนร.2!D8)</f>
        <v>2</v>
      </c>
      <c r="FP7" s="402"/>
      <c r="FQ7" s="404" t="str">
        <f>IF(ตค!E8="","",ตค!E8)</f>
        <v/>
      </c>
      <c r="FR7" s="404" t="str">
        <f>IF(ตค!F8="","",ตค!F8)</f>
        <v/>
      </c>
      <c r="FS7" s="404" t="str">
        <f>IF(ตค!G8="","",ตค!G8)</f>
        <v/>
      </c>
      <c r="FT7" s="404" t="str">
        <f>IF(ตค!H8="","",ตค!H8)</f>
        <v/>
      </c>
      <c r="FU7" s="404" t="str">
        <f>IF(ตค!I8="","",ตค!I8)</f>
        <v/>
      </c>
      <c r="FV7" s="404" t="str">
        <f>IF(ตค!J8="","",ตค!J8)</f>
        <v/>
      </c>
      <c r="FW7" s="404" t="str">
        <f>IF(ตค!K8="","",ตค!K8)</f>
        <v/>
      </c>
      <c r="FX7" s="404" t="str">
        <f>IF(ตค!L8="","",ตค!L8)</f>
        <v/>
      </c>
      <c r="FY7" s="404" t="str">
        <f>IF(ตค!M8="","",ตค!M8)</f>
        <v/>
      </c>
      <c r="FZ7" s="404" t="str">
        <f>IF(ตค!N8="","",ตค!N8)</f>
        <v/>
      </c>
      <c r="GA7" s="404" t="str">
        <f>IF(ตค!O8="","",ตค!O8)</f>
        <v/>
      </c>
      <c r="GB7" s="404" t="str">
        <f>IF(ตค!P8="","",ตค!P8)</f>
        <v/>
      </c>
      <c r="GC7" s="404" t="str">
        <f>IF(ตค!Q8="","",ตค!Q8)</f>
        <v/>
      </c>
      <c r="GD7" s="404" t="str">
        <f>IF(ตค!R8="","",ตค!R8)</f>
        <v/>
      </c>
      <c r="GE7" s="404" t="str">
        <f>IF(ตค!S8="","",ตค!S8)</f>
        <v/>
      </c>
      <c r="GF7" s="404" t="str">
        <f>IF(ตค!T8="","",ตค!T8)</f>
        <v/>
      </c>
      <c r="GG7" s="404" t="str">
        <f>IF(ตค!U8="","",ตค!U8)</f>
        <v/>
      </c>
      <c r="GH7" s="404" t="str">
        <f>IF(ตค!V8="","",ตค!V8)</f>
        <v/>
      </c>
      <c r="GI7" s="404" t="str">
        <f>IF(ตค!W8="","",ตค!W8)</f>
        <v/>
      </c>
      <c r="GJ7" s="404" t="str">
        <f>IF(ตค!X8="","",ตค!X8)</f>
        <v/>
      </c>
      <c r="GK7" s="404" t="str">
        <f>IF(ตค!Y8="","",ตค!Y8)</f>
        <v/>
      </c>
      <c r="GL7" s="404" t="str">
        <f>IF(ตค!Z8="","",ตค!Z8)</f>
        <v/>
      </c>
      <c r="GM7" s="404" t="str">
        <f>IF(ตค!AA8="","",ตค!AA8)</f>
        <v/>
      </c>
      <c r="GN7" s="404" t="str">
        <f>IF(ตค!AB8="","",ตค!AB8)</f>
        <v/>
      </c>
      <c r="GO7" s="404" t="str">
        <f>IF(ตค!AC8="","",ตค!AC8)</f>
        <v/>
      </c>
      <c r="GP7" s="404" t="str">
        <f>IF(ตค!AD8="","",ตค!AD8)</f>
        <v/>
      </c>
      <c r="GQ7" s="404" t="str">
        <f>IF(ตค!AE8="","",ตค!AE8)</f>
        <v/>
      </c>
      <c r="GR7" s="404" t="str">
        <f>IF(ตค!AF8="","",ตค!AF8)</f>
        <v/>
      </c>
      <c r="GS7" s="404" t="str">
        <f>IF(ตค!AG8="","",ตค!AG8)</f>
        <v/>
      </c>
      <c r="GT7" s="404" t="str">
        <f>IF(ตค!AH8="","",ตค!AH8)</f>
        <v/>
      </c>
      <c r="GU7" s="404" t="str">
        <f>IF(ตค!AI8="","",ตค!AI8)</f>
        <v/>
      </c>
      <c r="GV7" s="402">
        <f>IF(ตค!AJ8="","",ตค!AJ8)</f>
        <v>0</v>
      </c>
      <c r="GW7" s="401" t="str">
        <f>IF(ข้อมูลนร.2!D8="","",ข้อมูลนร.2!D8)</f>
        <v>2</v>
      </c>
      <c r="GX7" s="402"/>
      <c r="GY7" s="403" t="str">
        <f>IF(พย!E8="","",พย!E8)</f>
        <v/>
      </c>
      <c r="GZ7" s="403" t="str">
        <f>IF(พย!F8="","",พย!F8)</f>
        <v/>
      </c>
      <c r="HA7" s="403" t="str">
        <f>IF(พย!G8="","",พย!G8)</f>
        <v/>
      </c>
      <c r="HB7" s="403" t="str">
        <f>IF(พย!H8="","",พย!H8)</f>
        <v/>
      </c>
      <c r="HC7" s="403" t="str">
        <f>IF(พย!I8="","",พย!I8)</f>
        <v/>
      </c>
      <c r="HD7" s="403" t="str">
        <f>IF(พย!J8="","",พย!J8)</f>
        <v/>
      </c>
      <c r="HE7" s="403" t="str">
        <f>IF(พย!K8="","",พย!K8)</f>
        <v/>
      </c>
      <c r="HF7" s="403" t="str">
        <f>IF(พย!L8="","",พย!L8)</f>
        <v/>
      </c>
      <c r="HG7" s="403" t="str">
        <f>IF(พย!M8="","",พย!M8)</f>
        <v/>
      </c>
      <c r="HH7" s="403" t="str">
        <f>IF(พย!N8="","",พย!N8)</f>
        <v/>
      </c>
      <c r="HI7" s="403" t="str">
        <f>IF(พย!O8="","",พย!O8)</f>
        <v/>
      </c>
      <c r="HJ7" s="403" t="str">
        <f>IF(พย!P8="","",พย!P8)</f>
        <v/>
      </c>
      <c r="HK7" s="403" t="str">
        <f>IF(พย!Q8="","",พย!Q8)</f>
        <v/>
      </c>
      <c r="HL7" s="403" t="str">
        <f>IF(พย!R8="","",พย!R8)</f>
        <v/>
      </c>
      <c r="HM7" s="403" t="str">
        <f>IF(พย!S8="","",พย!S8)</f>
        <v/>
      </c>
      <c r="HN7" s="403" t="str">
        <f>IF(พย!T8="","",พย!T8)</f>
        <v/>
      </c>
      <c r="HO7" s="403" t="str">
        <f>IF(พย!U8="","",พย!U8)</f>
        <v/>
      </c>
      <c r="HP7" s="403" t="str">
        <f>IF(พย!V8="","",พย!V8)</f>
        <v/>
      </c>
      <c r="HQ7" s="403" t="str">
        <f>IF(พย!W8="","",พย!W8)</f>
        <v/>
      </c>
      <c r="HR7" s="403" t="str">
        <f>IF(พย!X8="","",พย!X8)</f>
        <v/>
      </c>
      <c r="HS7" s="403" t="str">
        <f>IF(พย!Y8="","",พย!Y8)</f>
        <v/>
      </c>
      <c r="HT7" s="403" t="str">
        <f>IF(พย!Z8="","",พย!Z8)</f>
        <v/>
      </c>
      <c r="HU7" s="403" t="str">
        <f>IF(พย!AA8="","",พย!AA8)</f>
        <v/>
      </c>
      <c r="HV7" s="403" t="str">
        <f>IF(พย!AB8="","",พย!AB8)</f>
        <v/>
      </c>
      <c r="HW7" s="403" t="str">
        <f>IF(พย!AC8="","",พย!AC8)</f>
        <v/>
      </c>
      <c r="HX7" s="403" t="str">
        <f>IF(พย!AD8="","",พย!AD8)</f>
        <v/>
      </c>
      <c r="HY7" s="403" t="str">
        <f>IF(พย!AE8="","",พย!AE8)</f>
        <v/>
      </c>
      <c r="HZ7" s="403" t="str">
        <f>IF(พย!AF8="","",พย!AF8)</f>
        <v/>
      </c>
      <c r="IA7" s="403" t="str">
        <f>IF(พย!AG8="","",พย!AG8)</f>
        <v/>
      </c>
      <c r="IB7" s="403" t="str">
        <f>IF(พย!AH8="","",พย!AH8)</f>
        <v/>
      </c>
      <c r="IC7" s="403" t="str">
        <f>IF(พย!AI8="","",พย!AI8)</f>
        <v/>
      </c>
      <c r="ID7" s="402">
        <f>IF(พย!AJ8="","",พย!AJ8)</f>
        <v>0</v>
      </c>
      <c r="IE7" s="401" t="str">
        <f>IF(ข้อมูลนร.2!D8="","",ข้อมูลนร.2!D8)</f>
        <v>2</v>
      </c>
      <c r="IF7" s="402"/>
      <c r="IG7" s="404" t="str">
        <f>IF(ธค!E8="","",ธค!E8)</f>
        <v/>
      </c>
      <c r="IH7" s="404" t="str">
        <f>IF(ธค!F8="","",ธค!F8)</f>
        <v/>
      </c>
      <c r="II7" s="404" t="str">
        <f>IF(ธค!G8="","",ธค!G8)</f>
        <v/>
      </c>
      <c r="IJ7" s="404" t="str">
        <f>IF(ธค!H8="","",ธค!H8)</f>
        <v/>
      </c>
      <c r="IK7" s="404" t="str">
        <f>IF(ธค!I8="","",ธค!I8)</f>
        <v/>
      </c>
      <c r="IL7" s="404" t="str">
        <f>IF(ธค!J8="","",ธค!J8)</f>
        <v/>
      </c>
      <c r="IM7" s="404" t="str">
        <f>IF(ธค!K8="","",ธค!K8)</f>
        <v/>
      </c>
      <c r="IN7" s="404" t="str">
        <f>IF(ธค!L8="","",ธค!L8)</f>
        <v/>
      </c>
      <c r="IO7" s="404" t="str">
        <f>IF(ธค!M8="","",ธค!M8)</f>
        <v/>
      </c>
      <c r="IP7" s="404" t="str">
        <f>IF(ธค!N8="","",ธค!N8)</f>
        <v/>
      </c>
      <c r="IQ7" s="404" t="str">
        <f>IF(ธค!O8="","",ธค!O8)</f>
        <v/>
      </c>
      <c r="IR7" s="404" t="str">
        <f>IF(ธค!P8="","",ธค!P8)</f>
        <v/>
      </c>
      <c r="IS7" s="404" t="str">
        <f>IF(ธค!Q8="","",ธค!Q8)</f>
        <v/>
      </c>
      <c r="IT7" s="404" t="str">
        <f>IF(ธค!R8="","",ธค!R8)</f>
        <v/>
      </c>
      <c r="IU7" s="404" t="str">
        <f>IF(ธค!S8="","",ธค!S8)</f>
        <v/>
      </c>
      <c r="IV7" s="404" t="str">
        <f>IF(ธค!T8="","",ธค!T8)</f>
        <v/>
      </c>
      <c r="IW7" s="404" t="str">
        <f>IF(ธค!U8="","",ธค!U8)</f>
        <v/>
      </c>
      <c r="IX7" s="404" t="str">
        <f>IF(ธค!V8="","",ธค!V8)</f>
        <v/>
      </c>
      <c r="IY7" s="404" t="str">
        <f>IF(ธค!W8="","",ธค!W8)</f>
        <v/>
      </c>
      <c r="IZ7" s="404" t="str">
        <f>IF(ธค!X8="","",ธค!X8)</f>
        <v/>
      </c>
      <c r="JA7" s="404" t="str">
        <f>IF(ธค!Y8="","",ธค!Y8)</f>
        <v/>
      </c>
      <c r="JB7" s="404" t="str">
        <f>IF(ธค!Z8="","",ธค!Z8)</f>
        <v/>
      </c>
      <c r="JC7" s="404" t="str">
        <f>IF(ธค!AA8="","",ธค!AA8)</f>
        <v/>
      </c>
      <c r="JD7" s="404" t="str">
        <f>IF(ธค!AB8="","",ธค!AB8)</f>
        <v/>
      </c>
      <c r="JE7" s="404" t="str">
        <f>IF(ธค!AC8="","",ธค!AC8)</f>
        <v/>
      </c>
      <c r="JF7" s="404" t="str">
        <f>IF(ธค!AD8="","",ธค!AD8)</f>
        <v/>
      </c>
      <c r="JG7" s="404" t="str">
        <f>IF(ธค!AE8="","",ธค!AE8)</f>
        <v/>
      </c>
      <c r="JH7" s="404" t="str">
        <f>IF(ธค!AF8="","",ธค!AF8)</f>
        <v/>
      </c>
      <c r="JI7" s="404" t="str">
        <f>IF(ธค!AG8="","",ธค!AG8)</f>
        <v/>
      </c>
      <c r="JJ7" s="404" t="str">
        <f>IF(ธค!AH8="","",ธค!AH8)</f>
        <v/>
      </c>
      <c r="JK7" s="404" t="str">
        <f>IF(ธค!AI8="","",ธค!AI8)</f>
        <v/>
      </c>
      <c r="JL7" s="402">
        <f>IF(ธค!AJ8="","",ธค!AJ8)</f>
        <v>0</v>
      </c>
      <c r="JM7" s="401" t="str">
        <f>IF(ข้อมูลนร.2!D8="","",ข้อมูลนร.2!D8)</f>
        <v>2</v>
      </c>
      <c r="JN7" s="402"/>
      <c r="JO7" s="404" t="str">
        <f>IF(มค!E8="","",มค!E8)</f>
        <v/>
      </c>
      <c r="JP7" s="404" t="str">
        <f>IF(มค!F8="","",มค!F8)</f>
        <v/>
      </c>
      <c r="JQ7" s="404" t="str">
        <f>IF(มค!G8="","",มค!G8)</f>
        <v/>
      </c>
      <c r="JR7" s="404" t="str">
        <f>IF(มค!H8="","",มค!H8)</f>
        <v/>
      </c>
      <c r="JS7" s="404" t="str">
        <f>IF(มค!I8="","",มค!I8)</f>
        <v/>
      </c>
      <c r="JT7" s="404" t="str">
        <f>IF(มค!J8="","",มค!J8)</f>
        <v/>
      </c>
      <c r="JU7" s="404" t="str">
        <f>IF(มค!K8="","",มค!K8)</f>
        <v/>
      </c>
      <c r="JV7" s="404" t="str">
        <f>IF(มค!L8="","",มค!L8)</f>
        <v/>
      </c>
      <c r="JW7" s="404" t="str">
        <f>IF(มค!M8="","",มค!M8)</f>
        <v/>
      </c>
      <c r="JX7" s="404" t="str">
        <f>IF(มค!N8="","",มค!N8)</f>
        <v/>
      </c>
      <c r="JY7" s="404" t="str">
        <f>IF(มค!O8="","",มค!O8)</f>
        <v/>
      </c>
      <c r="JZ7" s="404" t="str">
        <f>IF(มค!P8="","",มค!P8)</f>
        <v/>
      </c>
      <c r="KA7" s="404" t="str">
        <f>IF(มค!Q8="","",มค!Q8)</f>
        <v/>
      </c>
      <c r="KB7" s="404" t="str">
        <f>IF(มค!R8="","",มค!R8)</f>
        <v/>
      </c>
      <c r="KC7" s="404" t="str">
        <f>IF(มค!S8="","",มค!S8)</f>
        <v/>
      </c>
      <c r="KD7" s="404" t="str">
        <f>IF(มค!T8="","",มค!T8)</f>
        <v/>
      </c>
      <c r="KE7" s="404" t="str">
        <f>IF(มค!U8="","",มค!U8)</f>
        <v/>
      </c>
      <c r="KF7" s="404" t="str">
        <f>IF(มค!V8="","",มค!V8)</f>
        <v/>
      </c>
      <c r="KG7" s="404" t="str">
        <f>IF(มค!W8="","",มค!W8)</f>
        <v/>
      </c>
      <c r="KH7" s="404" t="str">
        <f>IF(มค!X8="","",มค!X8)</f>
        <v/>
      </c>
      <c r="KI7" s="404" t="str">
        <f>IF(มค!Y8="","",มค!Y8)</f>
        <v/>
      </c>
      <c r="KJ7" s="404" t="str">
        <f>IF(มค!Z8="","",มค!Z8)</f>
        <v/>
      </c>
      <c r="KK7" s="404" t="str">
        <f>IF(มค!AA8="","",มค!AA8)</f>
        <v/>
      </c>
      <c r="KL7" s="404" t="str">
        <f>IF(มค!AB8="","",มค!AB8)</f>
        <v/>
      </c>
      <c r="KM7" s="404" t="str">
        <f>IF(มค!AC8="","",มค!AC8)</f>
        <v/>
      </c>
      <c r="KN7" s="404" t="str">
        <f>IF(มค!AD8="","",มค!AD8)</f>
        <v/>
      </c>
      <c r="KO7" s="404" t="str">
        <f>IF(มค!AE8="","",มค!AE8)</f>
        <v/>
      </c>
      <c r="KP7" s="404" t="str">
        <f>IF(มค!AF8="","",มค!AF8)</f>
        <v/>
      </c>
      <c r="KQ7" s="404" t="str">
        <f>IF(มค!AG8="","",มค!AG8)</f>
        <v/>
      </c>
      <c r="KR7" s="404" t="str">
        <f>IF(มค!AH8="","",มค!AH8)</f>
        <v/>
      </c>
      <c r="KS7" s="404" t="str">
        <f>IF(มค!AI8="","",มค!AI8)</f>
        <v/>
      </c>
      <c r="KT7" s="402">
        <f>IF(มค!AJ8="","",มค!AJ8)</f>
        <v>0</v>
      </c>
      <c r="KU7" s="401" t="str">
        <f>IF(ข้อมูลนร.2!D8="","",ข้อมูลนร.2!D8)</f>
        <v>2</v>
      </c>
      <c r="KV7" s="402"/>
      <c r="KW7" s="404" t="str">
        <f>IF(กพ!E8="","",กพ!E8)</f>
        <v/>
      </c>
      <c r="KX7" s="404" t="str">
        <f>IF(กพ!F8="","",กพ!F8)</f>
        <v/>
      </c>
      <c r="KY7" s="404" t="str">
        <f>IF(กพ!G8="","",กพ!G8)</f>
        <v/>
      </c>
      <c r="KZ7" s="404" t="str">
        <f>IF(กพ!H8="","",กพ!H8)</f>
        <v/>
      </c>
      <c r="LA7" s="404" t="str">
        <f>IF(กพ!I8="","",กพ!I8)</f>
        <v/>
      </c>
      <c r="LB7" s="404" t="str">
        <f>IF(กพ!J8="","",กพ!J8)</f>
        <v/>
      </c>
      <c r="LC7" s="404" t="str">
        <f>IF(กพ!K8="","",กพ!K8)</f>
        <v/>
      </c>
      <c r="LD7" s="404" t="str">
        <f>IF(กพ!L8="","",กพ!L8)</f>
        <v/>
      </c>
      <c r="LE7" s="404" t="str">
        <f>IF(กพ!M8="","",กพ!M8)</f>
        <v/>
      </c>
      <c r="LF7" s="404" t="str">
        <f>IF(กพ!N8="","",กพ!N8)</f>
        <v/>
      </c>
      <c r="LG7" s="404" t="str">
        <f>IF(กพ!O8="","",กพ!O8)</f>
        <v/>
      </c>
      <c r="LH7" s="404" t="str">
        <f>IF(กพ!P8="","",กพ!P8)</f>
        <v/>
      </c>
      <c r="LI7" s="404" t="str">
        <f>IF(กพ!Q8="","",กพ!Q8)</f>
        <v/>
      </c>
      <c r="LJ7" s="404" t="str">
        <f>IF(กพ!R8="","",กพ!R8)</f>
        <v/>
      </c>
      <c r="LK7" s="404" t="str">
        <f>IF(กพ!S8="","",กพ!S8)</f>
        <v/>
      </c>
      <c r="LL7" s="404" t="str">
        <f>IF(กพ!T8="","",กพ!T8)</f>
        <v/>
      </c>
      <c r="LM7" s="404" t="str">
        <f>IF(กพ!U8="","",กพ!U8)</f>
        <v/>
      </c>
      <c r="LN7" s="404" t="str">
        <f>IF(กพ!V8="","",กพ!V8)</f>
        <v/>
      </c>
      <c r="LO7" s="404" t="str">
        <f>IF(กพ!W8="","",กพ!W8)</f>
        <v/>
      </c>
      <c r="LP7" s="404" t="str">
        <f>IF(กพ!X8="","",กพ!X8)</f>
        <v/>
      </c>
      <c r="LQ7" s="404" t="str">
        <f>IF(กพ!Y8="","",กพ!Y8)</f>
        <v/>
      </c>
      <c r="LR7" s="404" t="str">
        <f>IF(กพ!Z8="","",กพ!Z8)</f>
        <v/>
      </c>
      <c r="LS7" s="404" t="str">
        <f>IF(กพ!AA8="","",กพ!AA8)</f>
        <v/>
      </c>
      <c r="LT7" s="404" t="str">
        <f>IF(กพ!AB8="","",กพ!AB8)</f>
        <v/>
      </c>
      <c r="LU7" s="404" t="str">
        <f>IF(กพ!AC8="","",กพ!AC8)</f>
        <v/>
      </c>
      <c r="LV7" s="404" t="str">
        <f>IF(กพ!AD8="","",กพ!AD8)</f>
        <v/>
      </c>
      <c r="LW7" s="404" t="str">
        <f>IF(กพ!AE8="","",กพ!AE8)</f>
        <v/>
      </c>
      <c r="LX7" s="404" t="str">
        <f>IF(กพ!AF8="","",กพ!AF8)</f>
        <v/>
      </c>
      <c r="LY7" s="404" t="str">
        <f>IF(กพ!AG8="","",กพ!AG8)</f>
        <v/>
      </c>
      <c r="LZ7" s="404" t="str">
        <f>IF(กพ!AH8="","",กพ!AH8)</f>
        <v/>
      </c>
      <c r="MA7" s="404" t="str">
        <f>IF(กพ!AI8="","",กพ!AI8)</f>
        <v/>
      </c>
      <c r="MB7" s="402">
        <f>IF(กพ!AJ8="","",กพ!AJ8)</f>
        <v>0</v>
      </c>
      <c r="MC7" s="401" t="str">
        <f>IF(ข้อมูลนร.2!D8="","",ข้อมูลนร.2!D8)</f>
        <v>2</v>
      </c>
      <c r="MD7" s="402"/>
      <c r="ME7" s="404" t="str">
        <f>IF(มีค!E8="","",มีค!E8)</f>
        <v>/</v>
      </c>
      <c r="MF7" s="404" t="str">
        <f>IF(มีค!F8="","",มีค!F8)</f>
        <v>ป</v>
      </c>
      <c r="MG7" s="404" t="str">
        <f>IF(มีค!G8="","",มีค!G8)</f>
        <v>ล</v>
      </c>
      <c r="MH7" s="404" t="str">
        <f>IF(มีค!H8="","",มีค!H8)</f>
        <v/>
      </c>
      <c r="MI7" s="404" t="str">
        <f>IF(มีค!I8="","",มีค!I8)</f>
        <v/>
      </c>
      <c r="MJ7" s="404" t="str">
        <f>IF(มีค!J8="","",มีค!J8)</f>
        <v/>
      </c>
      <c r="MK7" s="404" t="str">
        <f>IF(มีค!K8="","",มีค!K8)</f>
        <v/>
      </c>
      <c r="ML7" s="404" t="str">
        <f>IF(มีค!L8="","",มีค!L8)</f>
        <v/>
      </c>
      <c r="MM7" s="404" t="str">
        <f>IF(มีค!M8="","",มีค!M8)</f>
        <v/>
      </c>
      <c r="MN7" s="404" t="str">
        <f>IF(มีค!N8="","",มีค!N8)</f>
        <v/>
      </c>
      <c r="MO7" s="404" t="str">
        <f>IF(มีค!O8="","",มีค!O8)</f>
        <v/>
      </c>
      <c r="MP7" s="404" t="str">
        <f>IF(มีค!P8="","",มีค!P8)</f>
        <v/>
      </c>
      <c r="MQ7" s="404" t="str">
        <f>IF(มีค!Q8="","",มีค!Q8)</f>
        <v/>
      </c>
      <c r="MR7" s="404" t="str">
        <f>IF(มีค!R8="","",มีค!R8)</f>
        <v/>
      </c>
      <c r="MS7" s="404" t="str">
        <f>IF(มีค!S8="","",มีค!S8)</f>
        <v/>
      </c>
      <c r="MT7" s="404" t="str">
        <f>IF(มีค!T8="","",มีค!T8)</f>
        <v/>
      </c>
      <c r="MU7" s="404" t="str">
        <f>IF(มีค!U8="","",มีค!U8)</f>
        <v/>
      </c>
      <c r="MV7" s="404" t="str">
        <f>IF(มีค!V8="","",มีค!V8)</f>
        <v/>
      </c>
      <c r="MW7" s="404" t="str">
        <f>IF(มีค!W8="","",มีค!W8)</f>
        <v/>
      </c>
      <c r="MX7" s="404" t="str">
        <f>IF(มีค!X8="","",มีค!X8)</f>
        <v/>
      </c>
      <c r="MY7" s="404" t="str">
        <f>IF(มีค!Y8="","",มีค!Y8)</f>
        <v/>
      </c>
      <c r="MZ7" s="404" t="str">
        <f>IF(มีค!Z8="","",มีค!Z8)</f>
        <v/>
      </c>
      <c r="NA7" s="404" t="str">
        <f>IF(มีค!AA8="","",มีค!AA8)</f>
        <v/>
      </c>
      <c r="NB7" s="404" t="str">
        <f>IF(มีค!AB8="","",มีค!AB8)</f>
        <v/>
      </c>
      <c r="NC7" s="404" t="str">
        <f>IF(มีค!AC8="","",มีค!AC8)</f>
        <v/>
      </c>
      <c r="ND7" s="404" t="str">
        <f>IF(มีค!AD8="","",มีค!AD8)</f>
        <v/>
      </c>
      <c r="NE7" s="404" t="str">
        <f>IF(มีค!AE8="","",มีค!AE8)</f>
        <v/>
      </c>
      <c r="NF7" s="404" t="str">
        <f>IF(มีค!AF8="","",มีค!AF8)</f>
        <v/>
      </c>
      <c r="NG7" s="404" t="str">
        <f>IF(มีค!AG8="","",มีค!AG8)</f>
        <v/>
      </c>
      <c r="NH7" s="404" t="str">
        <f>IF(มีค!AH8="","",มีค!AH8)</f>
        <v/>
      </c>
      <c r="NI7" s="404" t="str">
        <f>IF(มีค!AI8="","",มีค!AI8)</f>
        <v/>
      </c>
      <c r="NJ7" s="402">
        <f>IF(มีค!AJ8="","",มีค!AJ8)</f>
        <v>1</v>
      </c>
    </row>
    <row r="8" spans="1:374" s="231" customFormat="1" ht="18" customHeight="1">
      <c r="A8" s="401" t="str">
        <f>IF(ข้อมูลนร.2!D9="","",ข้อมูลนร.2!D9)</f>
        <v>3</v>
      </c>
      <c r="B8" s="402"/>
      <c r="C8" s="403" t="str">
        <f>IF(พค!E9="","",พค!E9)</f>
        <v/>
      </c>
      <c r="D8" s="403" t="str">
        <f>IF(พค!F9="","",พค!F9)</f>
        <v/>
      </c>
      <c r="E8" s="403" t="str">
        <f>IF(พค!G9="","",พค!G9)</f>
        <v/>
      </c>
      <c r="F8" s="403" t="str">
        <f>IF(พค!H9="","",พค!H9)</f>
        <v/>
      </c>
      <c r="G8" s="403" t="str">
        <f>IF(พค!I9="","",พค!I9)</f>
        <v/>
      </c>
      <c r="H8" s="403" t="str">
        <f>IF(พค!J9="","",พค!J9)</f>
        <v/>
      </c>
      <c r="I8" s="403" t="str">
        <f>IF(พค!K9="","",พค!K9)</f>
        <v/>
      </c>
      <c r="J8" s="403" t="str">
        <f>IF(พค!L9="","",พค!L9)</f>
        <v/>
      </c>
      <c r="K8" s="403" t="str">
        <f>IF(พค!M9="","",พค!M9)</f>
        <v/>
      </c>
      <c r="L8" s="403" t="str">
        <f>IF(พค!N9="","",พค!N9)</f>
        <v/>
      </c>
      <c r="M8" s="403" t="str">
        <f>IF(พค!O9="","",พค!O9)</f>
        <v/>
      </c>
      <c r="N8" s="403" t="str">
        <f>IF(พค!P9="","",พค!P9)</f>
        <v/>
      </c>
      <c r="O8" s="403" t="str">
        <f>IF(พค!Q9="","",พค!Q9)</f>
        <v/>
      </c>
      <c r="P8" s="403" t="str">
        <f>IF(พค!R9="","",พค!R9)</f>
        <v/>
      </c>
      <c r="Q8" s="403" t="str">
        <f>IF(พค!S9="","",พค!S9)</f>
        <v/>
      </c>
      <c r="R8" s="403" t="str">
        <f>IF(พค!T9="","",พค!T9)</f>
        <v/>
      </c>
      <c r="S8" s="403" t="str">
        <f>IF(พค!U9="","",พค!U9)</f>
        <v>ป</v>
      </c>
      <c r="T8" s="403" t="str">
        <f>IF(พค!V9="","",พค!V9)</f>
        <v/>
      </c>
      <c r="U8" s="403" t="str">
        <f>IF(พค!W9="","",พค!W9)</f>
        <v/>
      </c>
      <c r="V8" s="403" t="str">
        <f>IF(พค!X9="","",พค!X9)</f>
        <v>/</v>
      </c>
      <c r="W8" s="403" t="str">
        <f>IF(พค!Y9="","",พค!Y9)</f>
        <v/>
      </c>
      <c r="X8" s="403" t="str">
        <f>IF(พค!Z9="","",พค!Z9)</f>
        <v>ป</v>
      </c>
      <c r="Y8" s="403" t="str">
        <f>IF(พค!AA9="","",พค!AA9)</f>
        <v>/</v>
      </c>
      <c r="Z8" s="403" t="str">
        <f>IF(พค!AB9="","",พค!AB9)</f>
        <v>/</v>
      </c>
      <c r="AA8" s="403" t="str">
        <f>IF(พค!AC9="","",พค!AC9)</f>
        <v>ข</v>
      </c>
      <c r="AB8" s="403" t="str">
        <f>IF(พค!AD9="","",พค!AD9)</f>
        <v>/</v>
      </c>
      <c r="AC8" s="403" t="str">
        <f>IF(พค!AE9="","",พค!AE9)</f>
        <v>ป</v>
      </c>
      <c r="AD8" s="403" t="str">
        <f>IF(พค!AF9="","",พค!AF9)</f>
        <v/>
      </c>
      <c r="AE8" s="403" t="str">
        <f>IF(พค!AG9="","",พค!AG9)</f>
        <v/>
      </c>
      <c r="AF8" s="403" t="str">
        <f>IF(พค!AH9="","",พค!AH9)</f>
        <v/>
      </c>
      <c r="AG8" s="403" t="str">
        <f>IF(พค!AI9="","",พค!AI9)</f>
        <v/>
      </c>
      <c r="AH8" s="402">
        <f>IF(พค!AJ9="","",พค!AJ9)</f>
        <v>4</v>
      </c>
      <c r="AI8" s="401" t="str">
        <f>IF(ข้อมูลนร.2!D9="","",ข้อมูลนร.2!D9)</f>
        <v>3</v>
      </c>
      <c r="AJ8" s="402"/>
      <c r="AK8" s="404" t="str">
        <f>IF(มิย!E9="","",มิย!E9)</f>
        <v/>
      </c>
      <c r="AL8" s="404" t="str">
        <f>IF(มิย!F9="","",มิย!F9)</f>
        <v/>
      </c>
      <c r="AM8" s="404" t="str">
        <f>IF(มิย!G9="","",มิย!G9)</f>
        <v/>
      </c>
      <c r="AN8" s="404" t="str">
        <f>IF(มิย!H9="","",มิย!H9)</f>
        <v/>
      </c>
      <c r="AO8" s="404" t="str">
        <f>IF(มิย!I9="","",มิย!I9)</f>
        <v/>
      </c>
      <c r="AP8" s="404" t="str">
        <f>IF(มิย!J9="","",มิย!J9)</f>
        <v/>
      </c>
      <c r="AQ8" s="404" t="str">
        <f>IF(มิย!K9="","",มิย!K9)</f>
        <v/>
      </c>
      <c r="AR8" s="404" t="str">
        <f>IF(มิย!L9="","",มิย!L9)</f>
        <v/>
      </c>
      <c r="AS8" s="404" t="str">
        <f>IF(มิย!M9="","",มิย!M9)</f>
        <v/>
      </c>
      <c r="AT8" s="404" t="str">
        <f>IF(มิย!N9="","",มิย!N9)</f>
        <v/>
      </c>
      <c r="AU8" s="404" t="str">
        <f>IF(มิย!O9="","",มิย!O9)</f>
        <v/>
      </c>
      <c r="AV8" s="404" t="str">
        <f>IF(มิย!P9="","",มิย!P9)</f>
        <v/>
      </c>
      <c r="AW8" s="404" t="str">
        <f>IF(มิย!Q9="","",มิย!Q9)</f>
        <v/>
      </c>
      <c r="AX8" s="404" t="str">
        <f>IF(มิย!R9="","",มิย!R9)</f>
        <v/>
      </c>
      <c r="AY8" s="404" t="str">
        <f>IF(มิย!S9="","",มิย!S9)</f>
        <v/>
      </c>
      <c r="AZ8" s="404" t="str">
        <f>IF(มิย!T9="","",มิย!T9)</f>
        <v/>
      </c>
      <c r="BA8" s="404" t="str">
        <f>IF(มิย!U9="","",มิย!U9)</f>
        <v/>
      </c>
      <c r="BB8" s="404" t="str">
        <f>IF(มิย!V9="","",มิย!V9)</f>
        <v/>
      </c>
      <c r="BC8" s="404" t="str">
        <f>IF(มิย!W9="","",มิย!W9)</f>
        <v/>
      </c>
      <c r="BD8" s="404" t="str">
        <f>IF(มิย!X9="","",มิย!X9)</f>
        <v/>
      </c>
      <c r="BE8" s="404" t="str">
        <f>IF(มิย!Y9="","",มิย!Y9)</f>
        <v/>
      </c>
      <c r="BF8" s="404" t="str">
        <f>IF(มิย!Z9="","",มิย!Z9)</f>
        <v/>
      </c>
      <c r="BG8" s="404" t="str">
        <f>IF(มิย!AA9="","",มิย!AA9)</f>
        <v/>
      </c>
      <c r="BH8" s="404" t="str">
        <f>IF(มิย!AB9="","",มิย!AB9)</f>
        <v/>
      </c>
      <c r="BI8" s="404" t="str">
        <f>IF(มิย!AC9="","",มิย!AC9)</f>
        <v/>
      </c>
      <c r="BJ8" s="404" t="str">
        <f>IF(มิย!AD9="","",มิย!AD9)</f>
        <v/>
      </c>
      <c r="BK8" s="404" t="str">
        <f>IF(มิย!AE9="","",มิย!AE9)</f>
        <v/>
      </c>
      <c r="BL8" s="404" t="str">
        <f>IF(มิย!AF9="","",มิย!AF9)</f>
        <v/>
      </c>
      <c r="BM8" s="404" t="str">
        <f>IF(มิย!AG9="","",มิย!AG9)</f>
        <v/>
      </c>
      <c r="BN8" s="404" t="str">
        <f>IF(มิย!AH9="","",มิย!AH9)</f>
        <v/>
      </c>
      <c r="BO8" s="404" t="str">
        <f>IF(มิย!AI9="","",มิย!AI9)</f>
        <v/>
      </c>
      <c r="BP8" s="402">
        <f>IF(มิย!AJ9="","",มิย!AJ9)</f>
        <v>0</v>
      </c>
      <c r="BQ8" s="401" t="str">
        <f>IF(ข้อมูลนร.2!D9="","",ข้อมูลนร.2!D9)</f>
        <v>3</v>
      </c>
      <c r="BR8" s="402"/>
      <c r="BS8" s="402" t="str">
        <f>IF(กค!E9="","",กค!E9)</f>
        <v/>
      </c>
      <c r="BT8" s="404" t="str">
        <f>IF(กค!F9="","",กค!F9)</f>
        <v/>
      </c>
      <c r="BU8" s="404" t="str">
        <f>IF(กค!G9="","",กค!G9)</f>
        <v/>
      </c>
      <c r="BV8" s="404" t="str">
        <f>IF(กค!H9="","",กค!H9)</f>
        <v/>
      </c>
      <c r="BW8" s="404" t="str">
        <f>IF(กค!I9="","",กค!I9)</f>
        <v/>
      </c>
      <c r="BX8" s="404" t="str">
        <f>IF(กค!J9="","",กค!J9)</f>
        <v/>
      </c>
      <c r="BY8" s="404" t="str">
        <f>IF(กค!K9="","",กค!K9)</f>
        <v/>
      </c>
      <c r="BZ8" s="404" t="str">
        <f>IF(กค!L9="","",กค!L9)</f>
        <v/>
      </c>
      <c r="CA8" s="404" t="str">
        <f>IF(กค!M9="","",กค!M9)</f>
        <v/>
      </c>
      <c r="CB8" s="404" t="str">
        <f>IF(กค!N9="","",กค!N9)</f>
        <v/>
      </c>
      <c r="CC8" s="404" t="str">
        <f>IF(กค!O9="","",กค!O9)</f>
        <v/>
      </c>
      <c r="CD8" s="404" t="str">
        <f>IF(กค!P9="","",กค!P9)</f>
        <v/>
      </c>
      <c r="CE8" s="404" t="str">
        <f>IF(กค!Q9="","",กค!Q9)</f>
        <v/>
      </c>
      <c r="CF8" s="404" t="str">
        <f>IF(กค!R9="","",กค!R9)</f>
        <v/>
      </c>
      <c r="CG8" s="404" t="str">
        <f>IF(กค!S9="","",กค!S9)</f>
        <v/>
      </c>
      <c r="CH8" s="404" t="str">
        <f>IF(กค!T9="","",กค!T9)</f>
        <v/>
      </c>
      <c r="CI8" s="404" t="str">
        <f>IF(กค!U9="","",กค!U9)</f>
        <v/>
      </c>
      <c r="CJ8" s="404" t="str">
        <f>IF(กค!V9="","",กค!V9)</f>
        <v/>
      </c>
      <c r="CK8" s="404" t="str">
        <f>IF(กค!W9="","",กค!W9)</f>
        <v/>
      </c>
      <c r="CL8" s="404" t="str">
        <f>IF(กค!X9="","",กค!X9)</f>
        <v/>
      </c>
      <c r="CM8" s="404" t="str">
        <f>IF(กค!Y9="","",กค!Y9)</f>
        <v/>
      </c>
      <c r="CN8" s="404" t="str">
        <f>IF(กค!Z9="","",กค!Z9)</f>
        <v/>
      </c>
      <c r="CO8" s="404" t="str">
        <f>IF(กค!AA9="","",กค!AA9)</f>
        <v/>
      </c>
      <c r="CP8" s="404" t="str">
        <f>IF(กค!AB9="","",กค!AB9)</f>
        <v/>
      </c>
      <c r="CQ8" s="404" t="str">
        <f>IF(กค!AC9="","",กค!AC9)</f>
        <v/>
      </c>
      <c r="CR8" s="404" t="str">
        <f>IF(กค!AD9="","",กค!AD9)</f>
        <v/>
      </c>
      <c r="CS8" s="404" t="str">
        <f>IF(กค!AE9="","",กค!AE9)</f>
        <v/>
      </c>
      <c r="CT8" s="404" t="str">
        <f>IF(กค!AF9="","",กค!AF9)</f>
        <v/>
      </c>
      <c r="CU8" s="404" t="str">
        <f>IF(กค!AG9="","",กค!AG9)</f>
        <v/>
      </c>
      <c r="CV8" s="404" t="str">
        <f>IF(กค!AH9="","",กค!AH9)</f>
        <v/>
      </c>
      <c r="CW8" s="404" t="str">
        <f>IF(กค!AI9="","",กค!AI9)</f>
        <v/>
      </c>
      <c r="CX8" s="402">
        <f>IF(กค!AJ9="","",กค!AJ9)</f>
        <v>0</v>
      </c>
      <c r="CY8" s="401" t="str">
        <f>IF(ข้อมูลนร.2!D9="","",ข้อมูลนร.2!D9)</f>
        <v>3</v>
      </c>
      <c r="CZ8" s="402"/>
      <c r="DA8" s="404" t="str">
        <f>IF(สค!E9="","",สค!E9)</f>
        <v/>
      </c>
      <c r="DB8" s="404" t="str">
        <f>IF(สค!F9="","",สค!F9)</f>
        <v/>
      </c>
      <c r="DC8" s="404" t="str">
        <f>IF(สค!G9="","",สค!G9)</f>
        <v/>
      </c>
      <c r="DD8" s="404" t="str">
        <f>IF(สค!H9="","",สค!H9)</f>
        <v/>
      </c>
      <c r="DE8" s="404" t="str">
        <f>IF(สค!I9="","",สค!I9)</f>
        <v/>
      </c>
      <c r="DF8" s="404" t="str">
        <f>IF(สค!J9="","",สค!J9)</f>
        <v/>
      </c>
      <c r="DG8" s="404" t="str">
        <f>IF(สค!K9="","",สค!K9)</f>
        <v/>
      </c>
      <c r="DH8" s="404" t="str">
        <f>IF(สค!L9="","",สค!L9)</f>
        <v/>
      </c>
      <c r="DI8" s="404" t="str">
        <f>IF(สค!M9="","",สค!M9)</f>
        <v/>
      </c>
      <c r="DJ8" s="404" t="str">
        <f>IF(สค!N9="","",สค!N9)</f>
        <v/>
      </c>
      <c r="DK8" s="404" t="str">
        <f>IF(สค!O9="","",สค!O9)</f>
        <v/>
      </c>
      <c r="DL8" s="404" t="str">
        <f>IF(สค!P9="","",สค!P9)</f>
        <v/>
      </c>
      <c r="DM8" s="404" t="str">
        <f>IF(สค!Q9="","",สค!Q9)</f>
        <v/>
      </c>
      <c r="DN8" s="404" t="str">
        <f>IF(สค!R9="","",สค!R9)</f>
        <v/>
      </c>
      <c r="DO8" s="404" t="str">
        <f>IF(สค!S9="","",สค!S9)</f>
        <v/>
      </c>
      <c r="DP8" s="404" t="str">
        <f>IF(สค!T9="","",สค!T9)</f>
        <v/>
      </c>
      <c r="DQ8" s="404" t="str">
        <f>IF(สค!U9="","",สค!U9)</f>
        <v/>
      </c>
      <c r="DR8" s="404" t="str">
        <f>IF(สค!V9="","",สค!V9)</f>
        <v/>
      </c>
      <c r="DS8" s="404" t="str">
        <f>IF(สค!W9="","",สค!W9)</f>
        <v/>
      </c>
      <c r="DT8" s="404" t="str">
        <f>IF(สค!X9="","",สค!X9)</f>
        <v/>
      </c>
      <c r="DU8" s="404" t="str">
        <f>IF(สค!Y9="","",สค!Y9)</f>
        <v/>
      </c>
      <c r="DV8" s="404" t="str">
        <f>IF(สค!Z9="","",สค!Z9)</f>
        <v/>
      </c>
      <c r="DW8" s="404" t="str">
        <f>IF(สค!AA9="","",สค!AA9)</f>
        <v/>
      </c>
      <c r="DX8" s="404" t="str">
        <f>IF(สค!AB9="","",สค!AB9)</f>
        <v/>
      </c>
      <c r="DY8" s="404" t="str">
        <f>IF(สค!AC9="","",สค!AC9)</f>
        <v/>
      </c>
      <c r="DZ8" s="404" t="str">
        <f>IF(สค!AD9="","",สค!AD9)</f>
        <v/>
      </c>
      <c r="EA8" s="404" t="str">
        <f>IF(สค!AE9="","",สค!AE9)</f>
        <v/>
      </c>
      <c r="EB8" s="404" t="str">
        <f>IF(สค!AF9="","",สค!AF9)</f>
        <v/>
      </c>
      <c r="EC8" s="404" t="str">
        <f>IF(สค!AG9="","",สค!AG9)</f>
        <v/>
      </c>
      <c r="ED8" s="404" t="str">
        <f>IF(สค!AH9="","",สค!AH9)</f>
        <v/>
      </c>
      <c r="EE8" s="404" t="str">
        <f>IF(สค!AI9="","",สค!AI9)</f>
        <v/>
      </c>
      <c r="EF8" s="402">
        <f>IF(สค!AJ9="","",สค!AJ9)</f>
        <v>0</v>
      </c>
      <c r="EG8" s="401" t="str">
        <f>IF(ข้อมูลนร.2!D9="","",ข้อมูลนร.2!D9)</f>
        <v>3</v>
      </c>
      <c r="EH8" s="402"/>
      <c r="EI8" s="404" t="str">
        <f>IF(กย!E9="","",กย!E9)</f>
        <v/>
      </c>
      <c r="EJ8" s="404" t="str">
        <f>IF(กย!F9="","",กย!F9)</f>
        <v/>
      </c>
      <c r="EK8" s="404" t="str">
        <f>IF(กย!G9="","",กย!G9)</f>
        <v/>
      </c>
      <c r="EL8" s="404" t="str">
        <f>IF(กย!H9="","",กย!H9)</f>
        <v/>
      </c>
      <c r="EM8" s="404" t="str">
        <f>IF(กย!I9="","",กย!I9)</f>
        <v/>
      </c>
      <c r="EN8" s="404" t="str">
        <f>IF(กย!J9="","",กย!J9)</f>
        <v/>
      </c>
      <c r="EO8" s="404" t="str">
        <f>IF(กย!K9="","",กย!K9)</f>
        <v/>
      </c>
      <c r="EP8" s="404" t="str">
        <f>IF(กย!L9="","",กย!L9)</f>
        <v/>
      </c>
      <c r="EQ8" s="404" t="str">
        <f>IF(กย!M9="","",กย!M9)</f>
        <v/>
      </c>
      <c r="ER8" s="404" t="str">
        <f>IF(กย!N9="","",กย!N9)</f>
        <v/>
      </c>
      <c r="ES8" s="404" t="str">
        <f>IF(กย!O9="","",กย!O9)</f>
        <v/>
      </c>
      <c r="ET8" s="404" t="str">
        <f>IF(กย!P9="","",กย!P9)</f>
        <v/>
      </c>
      <c r="EU8" s="404" t="str">
        <f>IF(กย!Q9="","",กย!Q9)</f>
        <v/>
      </c>
      <c r="EV8" s="404" t="str">
        <f>IF(กย!R9="","",กย!R9)</f>
        <v/>
      </c>
      <c r="EW8" s="404" t="str">
        <f>IF(กย!S9="","",กย!S9)</f>
        <v/>
      </c>
      <c r="EX8" s="404" t="str">
        <f>IF(กย!T9="","",กย!T9)</f>
        <v/>
      </c>
      <c r="EY8" s="404" t="str">
        <f>IF(กย!U9="","",กย!U9)</f>
        <v/>
      </c>
      <c r="EZ8" s="404" t="str">
        <f>IF(กย!V9="","",กย!V9)</f>
        <v/>
      </c>
      <c r="FA8" s="404" t="str">
        <f>IF(กย!W9="","",กย!W9)</f>
        <v/>
      </c>
      <c r="FB8" s="404" t="str">
        <f>IF(กย!X9="","",กย!X9)</f>
        <v/>
      </c>
      <c r="FC8" s="404" t="str">
        <f>IF(กย!Y9="","",กย!Y9)</f>
        <v/>
      </c>
      <c r="FD8" s="404" t="str">
        <f>IF(กย!Z9="","",กย!Z9)</f>
        <v/>
      </c>
      <c r="FE8" s="404" t="str">
        <f>IF(กย!AA9="","",กย!AA9)</f>
        <v/>
      </c>
      <c r="FF8" s="404" t="str">
        <f>IF(กย!AB9="","",กย!AB9)</f>
        <v/>
      </c>
      <c r="FG8" s="404" t="str">
        <f>IF(กย!AC9="","",กย!AC9)</f>
        <v/>
      </c>
      <c r="FH8" s="404" t="str">
        <f>IF(กย!AD9="","",กย!AD9)</f>
        <v/>
      </c>
      <c r="FI8" s="404" t="str">
        <f>IF(กย!AE9="","",กย!AE9)</f>
        <v/>
      </c>
      <c r="FJ8" s="404" t="str">
        <f>IF(กย!AF9="","",กย!AF9)</f>
        <v/>
      </c>
      <c r="FK8" s="404" t="str">
        <f>IF(กย!AG9="","",กย!AG9)</f>
        <v/>
      </c>
      <c r="FL8" s="404" t="str">
        <f>IF(กย!AH9="","",กย!AH9)</f>
        <v/>
      </c>
      <c r="FM8" s="404" t="str">
        <f>IF(กย!AI9="","",กย!AI9)</f>
        <v/>
      </c>
      <c r="FN8" s="402">
        <f>IF(กย!AJ9="","",กย!AJ9)</f>
        <v>0</v>
      </c>
      <c r="FO8" s="401" t="str">
        <f>IF(ข้อมูลนร.2!D9="","",ข้อมูลนร.2!D9)</f>
        <v>3</v>
      </c>
      <c r="FP8" s="402"/>
      <c r="FQ8" s="404" t="str">
        <f>IF(ตค!E9="","",ตค!E9)</f>
        <v/>
      </c>
      <c r="FR8" s="404" t="str">
        <f>IF(ตค!F9="","",ตค!F9)</f>
        <v/>
      </c>
      <c r="FS8" s="404" t="str">
        <f>IF(ตค!G9="","",ตค!G9)</f>
        <v/>
      </c>
      <c r="FT8" s="404" t="str">
        <f>IF(ตค!H9="","",ตค!H9)</f>
        <v/>
      </c>
      <c r="FU8" s="404" t="str">
        <f>IF(ตค!I9="","",ตค!I9)</f>
        <v/>
      </c>
      <c r="FV8" s="404" t="str">
        <f>IF(ตค!J9="","",ตค!J9)</f>
        <v/>
      </c>
      <c r="FW8" s="404" t="str">
        <f>IF(ตค!K9="","",ตค!K9)</f>
        <v/>
      </c>
      <c r="FX8" s="404" t="str">
        <f>IF(ตค!L9="","",ตค!L9)</f>
        <v/>
      </c>
      <c r="FY8" s="404" t="str">
        <f>IF(ตค!M9="","",ตค!M9)</f>
        <v/>
      </c>
      <c r="FZ8" s="404" t="str">
        <f>IF(ตค!N9="","",ตค!N9)</f>
        <v/>
      </c>
      <c r="GA8" s="404" t="str">
        <f>IF(ตค!O9="","",ตค!O9)</f>
        <v/>
      </c>
      <c r="GB8" s="404" t="str">
        <f>IF(ตค!P9="","",ตค!P9)</f>
        <v/>
      </c>
      <c r="GC8" s="404" t="str">
        <f>IF(ตค!Q9="","",ตค!Q9)</f>
        <v/>
      </c>
      <c r="GD8" s="404" t="str">
        <f>IF(ตค!R9="","",ตค!R9)</f>
        <v/>
      </c>
      <c r="GE8" s="404" t="str">
        <f>IF(ตค!S9="","",ตค!S9)</f>
        <v/>
      </c>
      <c r="GF8" s="404" t="str">
        <f>IF(ตค!T9="","",ตค!T9)</f>
        <v/>
      </c>
      <c r="GG8" s="404" t="str">
        <f>IF(ตค!U9="","",ตค!U9)</f>
        <v/>
      </c>
      <c r="GH8" s="404" t="str">
        <f>IF(ตค!V9="","",ตค!V9)</f>
        <v/>
      </c>
      <c r="GI8" s="404" t="str">
        <f>IF(ตค!W9="","",ตค!W9)</f>
        <v/>
      </c>
      <c r="GJ8" s="404" t="str">
        <f>IF(ตค!X9="","",ตค!X9)</f>
        <v/>
      </c>
      <c r="GK8" s="404" t="str">
        <f>IF(ตค!Y9="","",ตค!Y9)</f>
        <v/>
      </c>
      <c r="GL8" s="404" t="str">
        <f>IF(ตค!Z9="","",ตค!Z9)</f>
        <v/>
      </c>
      <c r="GM8" s="404" t="str">
        <f>IF(ตค!AA9="","",ตค!AA9)</f>
        <v/>
      </c>
      <c r="GN8" s="404" t="str">
        <f>IF(ตค!AB9="","",ตค!AB9)</f>
        <v/>
      </c>
      <c r="GO8" s="404" t="str">
        <f>IF(ตค!AC9="","",ตค!AC9)</f>
        <v/>
      </c>
      <c r="GP8" s="404" t="str">
        <f>IF(ตค!AD9="","",ตค!AD9)</f>
        <v/>
      </c>
      <c r="GQ8" s="404" t="str">
        <f>IF(ตค!AE9="","",ตค!AE9)</f>
        <v/>
      </c>
      <c r="GR8" s="404" t="str">
        <f>IF(ตค!AF9="","",ตค!AF9)</f>
        <v/>
      </c>
      <c r="GS8" s="404" t="str">
        <f>IF(ตค!AG9="","",ตค!AG9)</f>
        <v/>
      </c>
      <c r="GT8" s="404" t="str">
        <f>IF(ตค!AH9="","",ตค!AH9)</f>
        <v/>
      </c>
      <c r="GU8" s="404" t="str">
        <f>IF(ตค!AI9="","",ตค!AI9)</f>
        <v/>
      </c>
      <c r="GV8" s="402">
        <f>IF(ตค!AJ9="","",ตค!AJ9)</f>
        <v>0</v>
      </c>
      <c r="GW8" s="401" t="str">
        <f>IF(ข้อมูลนร.2!D9="","",ข้อมูลนร.2!D9)</f>
        <v>3</v>
      </c>
      <c r="GX8" s="402"/>
      <c r="GY8" s="403" t="str">
        <f>IF(พย!E9="","",พย!E9)</f>
        <v/>
      </c>
      <c r="GZ8" s="403" t="str">
        <f>IF(พย!F9="","",พย!F9)</f>
        <v/>
      </c>
      <c r="HA8" s="403" t="str">
        <f>IF(พย!G9="","",พย!G9)</f>
        <v/>
      </c>
      <c r="HB8" s="403" t="str">
        <f>IF(พย!H9="","",พย!H9)</f>
        <v/>
      </c>
      <c r="HC8" s="403" t="str">
        <f>IF(พย!I9="","",พย!I9)</f>
        <v/>
      </c>
      <c r="HD8" s="403" t="str">
        <f>IF(พย!J9="","",พย!J9)</f>
        <v/>
      </c>
      <c r="HE8" s="403" t="str">
        <f>IF(พย!K9="","",พย!K9)</f>
        <v/>
      </c>
      <c r="HF8" s="403" t="str">
        <f>IF(พย!L9="","",พย!L9)</f>
        <v/>
      </c>
      <c r="HG8" s="403" t="str">
        <f>IF(พย!M9="","",พย!M9)</f>
        <v/>
      </c>
      <c r="HH8" s="403" t="str">
        <f>IF(พย!N9="","",พย!N9)</f>
        <v/>
      </c>
      <c r="HI8" s="403" t="str">
        <f>IF(พย!O9="","",พย!O9)</f>
        <v/>
      </c>
      <c r="HJ8" s="403" t="str">
        <f>IF(พย!P9="","",พย!P9)</f>
        <v/>
      </c>
      <c r="HK8" s="403" t="str">
        <f>IF(พย!Q9="","",พย!Q9)</f>
        <v/>
      </c>
      <c r="HL8" s="403" t="str">
        <f>IF(พย!R9="","",พย!R9)</f>
        <v/>
      </c>
      <c r="HM8" s="403" t="str">
        <f>IF(พย!S9="","",พย!S9)</f>
        <v/>
      </c>
      <c r="HN8" s="403" t="str">
        <f>IF(พย!T9="","",พย!T9)</f>
        <v/>
      </c>
      <c r="HO8" s="403" t="str">
        <f>IF(พย!U9="","",พย!U9)</f>
        <v/>
      </c>
      <c r="HP8" s="403" t="str">
        <f>IF(พย!V9="","",พย!V9)</f>
        <v/>
      </c>
      <c r="HQ8" s="403" t="str">
        <f>IF(พย!W9="","",พย!W9)</f>
        <v/>
      </c>
      <c r="HR8" s="403" t="str">
        <f>IF(พย!X9="","",พย!X9)</f>
        <v/>
      </c>
      <c r="HS8" s="403" t="str">
        <f>IF(พย!Y9="","",พย!Y9)</f>
        <v/>
      </c>
      <c r="HT8" s="403" t="str">
        <f>IF(พย!Z9="","",พย!Z9)</f>
        <v/>
      </c>
      <c r="HU8" s="403" t="str">
        <f>IF(พย!AA9="","",พย!AA9)</f>
        <v/>
      </c>
      <c r="HV8" s="403" t="str">
        <f>IF(พย!AB9="","",พย!AB9)</f>
        <v/>
      </c>
      <c r="HW8" s="403" t="str">
        <f>IF(พย!AC9="","",พย!AC9)</f>
        <v/>
      </c>
      <c r="HX8" s="403" t="str">
        <f>IF(พย!AD9="","",พย!AD9)</f>
        <v/>
      </c>
      <c r="HY8" s="403" t="str">
        <f>IF(พย!AE9="","",พย!AE9)</f>
        <v/>
      </c>
      <c r="HZ8" s="403" t="str">
        <f>IF(พย!AF9="","",พย!AF9)</f>
        <v/>
      </c>
      <c r="IA8" s="403" t="str">
        <f>IF(พย!AG9="","",พย!AG9)</f>
        <v/>
      </c>
      <c r="IB8" s="403" t="str">
        <f>IF(พย!AH9="","",พย!AH9)</f>
        <v/>
      </c>
      <c r="IC8" s="403" t="str">
        <f>IF(พย!AI9="","",พย!AI9)</f>
        <v/>
      </c>
      <c r="ID8" s="402">
        <f>IF(พย!AJ9="","",พย!AJ9)</f>
        <v>0</v>
      </c>
      <c r="IE8" s="401" t="str">
        <f>IF(ข้อมูลนร.2!D9="","",ข้อมูลนร.2!D9)</f>
        <v>3</v>
      </c>
      <c r="IF8" s="402"/>
      <c r="IG8" s="404" t="str">
        <f>IF(ธค!E9="","",ธค!E9)</f>
        <v/>
      </c>
      <c r="IH8" s="404" t="str">
        <f>IF(ธค!F9="","",ธค!F9)</f>
        <v/>
      </c>
      <c r="II8" s="404" t="str">
        <f>IF(ธค!G9="","",ธค!G9)</f>
        <v/>
      </c>
      <c r="IJ8" s="404" t="str">
        <f>IF(ธค!H9="","",ธค!H9)</f>
        <v/>
      </c>
      <c r="IK8" s="404" t="str">
        <f>IF(ธค!I9="","",ธค!I9)</f>
        <v/>
      </c>
      <c r="IL8" s="404" t="str">
        <f>IF(ธค!J9="","",ธค!J9)</f>
        <v/>
      </c>
      <c r="IM8" s="404" t="str">
        <f>IF(ธค!K9="","",ธค!K9)</f>
        <v/>
      </c>
      <c r="IN8" s="404" t="str">
        <f>IF(ธค!L9="","",ธค!L9)</f>
        <v/>
      </c>
      <c r="IO8" s="404" t="str">
        <f>IF(ธค!M9="","",ธค!M9)</f>
        <v/>
      </c>
      <c r="IP8" s="404" t="str">
        <f>IF(ธค!N9="","",ธค!N9)</f>
        <v/>
      </c>
      <c r="IQ8" s="404" t="str">
        <f>IF(ธค!O9="","",ธค!O9)</f>
        <v/>
      </c>
      <c r="IR8" s="404" t="str">
        <f>IF(ธค!P9="","",ธค!P9)</f>
        <v/>
      </c>
      <c r="IS8" s="404" t="str">
        <f>IF(ธค!Q9="","",ธค!Q9)</f>
        <v/>
      </c>
      <c r="IT8" s="404" t="str">
        <f>IF(ธค!R9="","",ธค!R9)</f>
        <v/>
      </c>
      <c r="IU8" s="404" t="str">
        <f>IF(ธค!S9="","",ธค!S9)</f>
        <v/>
      </c>
      <c r="IV8" s="404" t="str">
        <f>IF(ธค!T9="","",ธค!T9)</f>
        <v/>
      </c>
      <c r="IW8" s="404" t="str">
        <f>IF(ธค!U9="","",ธค!U9)</f>
        <v/>
      </c>
      <c r="IX8" s="404" t="str">
        <f>IF(ธค!V9="","",ธค!V9)</f>
        <v/>
      </c>
      <c r="IY8" s="404" t="str">
        <f>IF(ธค!W9="","",ธค!W9)</f>
        <v/>
      </c>
      <c r="IZ8" s="404" t="str">
        <f>IF(ธค!X9="","",ธค!X9)</f>
        <v/>
      </c>
      <c r="JA8" s="404" t="str">
        <f>IF(ธค!Y9="","",ธค!Y9)</f>
        <v/>
      </c>
      <c r="JB8" s="404" t="str">
        <f>IF(ธค!Z9="","",ธค!Z9)</f>
        <v/>
      </c>
      <c r="JC8" s="404" t="str">
        <f>IF(ธค!AA9="","",ธค!AA9)</f>
        <v/>
      </c>
      <c r="JD8" s="404" t="str">
        <f>IF(ธค!AB9="","",ธค!AB9)</f>
        <v/>
      </c>
      <c r="JE8" s="404" t="str">
        <f>IF(ธค!AC9="","",ธค!AC9)</f>
        <v/>
      </c>
      <c r="JF8" s="404" t="str">
        <f>IF(ธค!AD9="","",ธค!AD9)</f>
        <v/>
      </c>
      <c r="JG8" s="404" t="str">
        <f>IF(ธค!AE9="","",ธค!AE9)</f>
        <v/>
      </c>
      <c r="JH8" s="404" t="str">
        <f>IF(ธค!AF9="","",ธค!AF9)</f>
        <v/>
      </c>
      <c r="JI8" s="404" t="str">
        <f>IF(ธค!AG9="","",ธค!AG9)</f>
        <v/>
      </c>
      <c r="JJ8" s="404" t="str">
        <f>IF(ธค!AH9="","",ธค!AH9)</f>
        <v/>
      </c>
      <c r="JK8" s="404" t="str">
        <f>IF(ธค!AI9="","",ธค!AI9)</f>
        <v/>
      </c>
      <c r="JL8" s="402">
        <f>IF(ธค!AJ9="","",ธค!AJ9)</f>
        <v>0</v>
      </c>
      <c r="JM8" s="401" t="str">
        <f>IF(ข้อมูลนร.2!D9="","",ข้อมูลนร.2!D9)</f>
        <v>3</v>
      </c>
      <c r="JN8" s="402"/>
      <c r="JO8" s="404" t="str">
        <f>IF(มค!E9="","",มค!E9)</f>
        <v/>
      </c>
      <c r="JP8" s="404" t="str">
        <f>IF(มค!F9="","",มค!F9)</f>
        <v/>
      </c>
      <c r="JQ8" s="404" t="str">
        <f>IF(มค!G9="","",มค!G9)</f>
        <v/>
      </c>
      <c r="JR8" s="404" t="str">
        <f>IF(มค!H9="","",มค!H9)</f>
        <v/>
      </c>
      <c r="JS8" s="404" t="str">
        <f>IF(มค!I9="","",มค!I9)</f>
        <v/>
      </c>
      <c r="JT8" s="404" t="str">
        <f>IF(มค!J9="","",มค!J9)</f>
        <v/>
      </c>
      <c r="JU8" s="404" t="str">
        <f>IF(มค!K9="","",มค!K9)</f>
        <v/>
      </c>
      <c r="JV8" s="404" t="str">
        <f>IF(มค!L9="","",มค!L9)</f>
        <v/>
      </c>
      <c r="JW8" s="404" t="str">
        <f>IF(มค!M9="","",มค!M9)</f>
        <v/>
      </c>
      <c r="JX8" s="404" t="str">
        <f>IF(มค!N9="","",มค!N9)</f>
        <v/>
      </c>
      <c r="JY8" s="404" t="str">
        <f>IF(มค!O9="","",มค!O9)</f>
        <v/>
      </c>
      <c r="JZ8" s="404" t="str">
        <f>IF(มค!P9="","",มค!P9)</f>
        <v/>
      </c>
      <c r="KA8" s="404" t="str">
        <f>IF(มค!Q9="","",มค!Q9)</f>
        <v/>
      </c>
      <c r="KB8" s="404" t="str">
        <f>IF(มค!R9="","",มค!R9)</f>
        <v/>
      </c>
      <c r="KC8" s="404" t="str">
        <f>IF(มค!S9="","",มค!S9)</f>
        <v/>
      </c>
      <c r="KD8" s="404" t="str">
        <f>IF(มค!T9="","",มค!T9)</f>
        <v/>
      </c>
      <c r="KE8" s="404" t="str">
        <f>IF(มค!U9="","",มค!U9)</f>
        <v/>
      </c>
      <c r="KF8" s="404" t="str">
        <f>IF(มค!V9="","",มค!V9)</f>
        <v/>
      </c>
      <c r="KG8" s="404" t="str">
        <f>IF(มค!W9="","",มค!W9)</f>
        <v/>
      </c>
      <c r="KH8" s="404" t="str">
        <f>IF(มค!X9="","",มค!X9)</f>
        <v/>
      </c>
      <c r="KI8" s="404" t="str">
        <f>IF(มค!Y9="","",มค!Y9)</f>
        <v/>
      </c>
      <c r="KJ8" s="404" t="str">
        <f>IF(มค!Z9="","",มค!Z9)</f>
        <v/>
      </c>
      <c r="KK8" s="404" t="str">
        <f>IF(มค!AA9="","",มค!AA9)</f>
        <v/>
      </c>
      <c r="KL8" s="404" t="str">
        <f>IF(มค!AB9="","",มค!AB9)</f>
        <v/>
      </c>
      <c r="KM8" s="404" t="str">
        <f>IF(มค!AC9="","",มค!AC9)</f>
        <v/>
      </c>
      <c r="KN8" s="404" t="str">
        <f>IF(มค!AD9="","",มค!AD9)</f>
        <v/>
      </c>
      <c r="KO8" s="404" t="str">
        <f>IF(มค!AE9="","",มค!AE9)</f>
        <v/>
      </c>
      <c r="KP8" s="404" t="str">
        <f>IF(มค!AF9="","",มค!AF9)</f>
        <v/>
      </c>
      <c r="KQ8" s="404" t="str">
        <f>IF(มค!AG9="","",มค!AG9)</f>
        <v/>
      </c>
      <c r="KR8" s="404" t="str">
        <f>IF(มค!AH9="","",มค!AH9)</f>
        <v/>
      </c>
      <c r="KS8" s="404" t="str">
        <f>IF(มค!AI9="","",มค!AI9)</f>
        <v/>
      </c>
      <c r="KT8" s="402">
        <f>IF(มค!AJ9="","",มค!AJ9)</f>
        <v>0</v>
      </c>
      <c r="KU8" s="401" t="str">
        <f>IF(ข้อมูลนร.2!D9="","",ข้อมูลนร.2!D9)</f>
        <v>3</v>
      </c>
      <c r="KV8" s="402"/>
      <c r="KW8" s="404" t="str">
        <f>IF(กพ!E9="","",กพ!E9)</f>
        <v/>
      </c>
      <c r="KX8" s="404" t="str">
        <f>IF(กพ!F9="","",กพ!F9)</f>
        <v/>
      </c>
      <c r="KY8" s="404" t="str">
        <f>IF(กพ!G9="","",กพ!G9)</f>
        <v/>
      </c>
      <c r="KZ8" s="404" t="str">
        <f>IF(กพ!H9="","",กพ!H9)</f>
        <v/>
      </c>
      <c r="LA8" s="404" t="str">
        <f>IF(กพ!I9="","",กพ!I9)</f>
        <v/>
      </c>
      <c r="LB8" s="404" t="str">
        <f>IF(กพ!J9="","",กพ!J9)</f>
        <v/>
      </c>
      <c r="LC8" s="404" t="str">
        <f>IF(กพ!K9="","",กพ!K9)</f>
        <v/>
      </c>
      <c r="LD8" s="404" t="str">
        <f>IF(กพ!L9="","",กพ!L9)</f>
        <v/>
      </c>
      <c r="LE8" s="404" t="str">
        <f>IF(กพ!M9="","",กพ!M9)</f>
        <v/>
      </c>
      <c r="LF8" s="404" t="str">
        <f>IF(กพ!N9="","",กพ!N9)</f>
        <v/>
      </c>
      <c r="LG8" s="404" t="str">
        <f>IF(กพ!O9="","",กพ!O9)</f>
        <v/>
      </c>
      <c r="LH8" s="404" t="str">
        <f>IF(กพ!P9="","",กพ!P9)</f>
        <v/>
      </c>
      <c r="LI8" s="404" t="str">
        <f>IF(กพ!Q9="","",กพ!Q9)</f>
        <v/>
      </c>
      <c r="LJ8" s="404" t="str">
        <f>IF(กพ!R9="","",กพ!R9)</f>
        <v/>
      </c>
      <c r="LK8" s="404" t="str">
        <f>IF(กพ!S9="","",กพ!S9)</f>
        <v/>
      </c>
      <c r="LL8" s="404" t="str">
        <f>IF(กพ!T9="","",กพ!T9)</f>
        <v/>
      </c>
      <c r="LM8" s="404" t="str">
        <f>IF(กพ!U9="","",กพ!U9)</f>
        <v/>
      </c>
      <c r="LN8" s="404" t="str">
        <f>IF(กพ!V9="","",กพ!V9)</f>
        <v/>
      </c>
      <c r="LO8" s="404" t="str">
        <f>IF(กพ!W9="","",กพ!W9)</f>
        <v/>
      </c>
      <c r="LP8" s="404" t="str">
        <f>IF(กพ!X9="","",กพ!X9)</f>
        <v/>
      </c>
      <c r="LQ8" s="404" t="str">
        <f>IF(กพ!Y9="","",กพ!Y9)</f>
        <v/>
      </c>
      <c r="LR8" s="404" t="str">
        <f>IF(กพ!Z9="","",กพ!Z9)</f>
        <v/>
      </c>
      <c r="LS8" s="404" t="str">
        <f>IF(กพ!AA9="","",กพ!AA9)</f>
        <v/>
      </c>
      <c r="LT8" s="404" t="str">
        <f>IF(กพ!AB9="","",กพ!AB9)</f>
        <v/>
      </c>
      <c r="LU8" s="404" t="str">
        <f>IF(กพ!AC9="","",กพ!AC9)</f>
        <v/>
      </c>
      <c r="LV8" s="404" t="str">
        <f>IF(กพ!AD9="","",กพ!AD9)</f>
        <v/>
      </c>
      <c r="LW8" s="404" t="str">
        <f>IF(กพ!AE9="","",กพ!AE9)</f>
        <v/>
      </c>
      <c r="LX8" s="404" t="str">
        <f>IF(กพ!AF9="","",กพ!AF9)</f>
        <v/>
      </c>
      <c r="LY8" s="404" t="str">
        <f>IF(กพ!AG9="","",กพ!AG9)</f>
        <v/>
      </c>
      <c r="LZ8" s="404" t="str">
        <f>IF(กพ!AH9="","",กพ!AH9)</f>
        <v/>
      </c>
      <c r="MA8" s="404" t="str">
        <f>IF(กพ!AI9="","",กพ!AI9)</f>
        <v/>
      </c>
      <c r="MB8" s="402">
        <f>IF(กพ!AJ9="","",กพ!AJ9)</f>
        <v>0</v>
      </c>
      <c r="MC8" s="401" t="str">
        <f>IF(ข้อมูลนร.2!D9="","",ข้อมูลนร.2!D9)</f>
        <v>3</v>
      </c>
      <c r="MD8" s="402"/>
      <c r="ME8" s="404" t="str">
        <f>IF(มีค!E9="","",มีค!E9)</f>
        <v/>
      </c>
      <c r="MF8" s="404" t="str">
        <f>IF(มีค!F9="","",มีค!F9)</f>
        <v/>
      </c>
      <c r="MG8" s="404" t="str">
        <f>IF(มีค!G9="","",มีค!G9)</f>
        <v/>
      </c>
      <c r="MH8" s="404" t="str">
        <f>IF(มีค!H9="","",มีค!H9)</f>
        <v/>
      </c>
      <c r="MI8" s="404" t="str">
        <f>IF(มีค!I9="","",มีค!I9)</f>
        <v/>
      </c>
      <c r="MJ8" s="404" t="str">
        <f>IF(มีค!J9="","",มีค!J9)</f>
        <v/>
      </c>
      <c r="MK8" s="404" t="str">
        <f>IF(มีค!K9="","",มีค!K9)</f>
        <v/>
      </c>
      <c r="ML8" s="404" t="str">
        <f>IF(มีค!L9="","",มีค!L9)</f>
        <v/>
      </c>
      <c r="MM8" s="404" t="str">
        <f>IF(มีค!M9="","",มีค!M9)</f>
        <v/>
      </c>
      <c r="MN8" s="404" t="str">
        <f>IF(มีค!N9="","",มีค!N9)</f>
        <v/>
      </c>
      <c r="MO8" s="404" t="str">
        <f>IF(มีค!O9="","",มีค!O9)</f>
        <v/>
      </c>
      <c r="MP8" s="404" t="str">
        <f>IF(มีค!P9="","",มีค!P9)</f>
        <v/>
      </c>
      <c r="MQ8" s="404" t="str">
        <f>IF(มีค!Q9="","",มีค!Q9)</f>
        <v/>
      </c>
      <c r="MR8" s="404" t="str">
        <f>IF(มีค!R9="","",มีค!R9)</f>
        <v/>
      </c>
      <c r="MS8" s="404" t="str">
        <f>IF(มีค!S9="","",มีค!S9)</f>
        <v/>
      </c>
      <c r="MT8" s="404" t="str">
        <f>IF(มีค!T9="","",มีค!T9)</f>
        <v/>
      </c>
      <c r="MU8" s="404" t="str">
        <f>IF(มีค!U9="","",มีค!U9)</f>
        <v/>
      </c>
      <c r="MV8" s="404" t="str">
        <f>IF(มีค!V9="","",มีค!V9)</f>
        <v/>
      </c>
      <c r="MW8" s="404" t="str">
        <f>IF(มีค!W9="","",มีค!W9)</f>
        <v/>
      </c>
      <c r="MX8" s="404" t="str">
        <f>IF(มีค!X9="","",มีค!X9)</f>
        <v/>
      </c>
      <c r="MY8" s="404" t="str">
        <f>IF(มีค!Y9="","",มีค!Y9)</f>
        <v/>
      </c>
      <c r="MZ8" s="404" t="str">
        <f>IF(มีค!Z9="","",มีค!Z9)</f>
        <v/>
      </c>
      <c r="NA8" s="404" t="str">
        <f>IF(มีค!AA9="","",มีค!AA9)</f>
        <v/>
      </c>
      <c r="NB8" s="404" t="str">
        <f>IF(มีค!AB9="","",มีค!AB9)</f>
        <v/>
      </c>
      <c r="NC8" s="404" t="str">
        <f>IF(มีค!AC9="","",มีค!AC9)</f>
        <v/>
      </c>
      <c r="ND8" s="404" t="str">
        <f>IF(มีค!AD9="","",มีค!AD9)</f>
        <v/>
      </c>
      <c r="NE8" s="404" t="str">
        <f>IF(มีค!AE9="","",มีค!AE9)</f>
        <v/>
      </c>
      <c r="NF8" s="404" t="str">
        <f>IF(มีค!AF9="","",มีค!AF9)</f>
        <v/>
      </c>
      <c r="NG8" s="404" t="str">
        <f>IF(มีค!AG9="","",มีค!AG9)</f>
        <v/>
      </c>
      <c r="NH8" s="404" t="str">
        <f>IF(มีค!AH9="","",มีค!AH9)</f>
        <v/>
      </c>
      <c r="NI8" s="404" t="str">
        <f>IF(มีค!AI9="","",มีค!AI9)</f>
        <v/>
      </c>
      <c r="NJ8" s="402">
        <f>IF(มีค!AJ9="","",มีค!AJ9)</f>
        <v>0</v>
      </c>
    </row>
    <row r="9" spans="1:374" s="231" customFormat="1" ht="18" customHeight="1">
      <c r="A9" s="401" t="str">
        <f>IF(ข้อมูลนร.2!D10="","",ข้อมูลนร.2!D10)</f>
        <v/>
      </c>
      <c r="B9" s="402"/>
      <c r="C9" s="403" t="str">
        <f>IF(พค!E10="","",พค!E10)</f>
        <v/>
      </c>
      <c r="D9" s="403" t="str">
        <f>IF(พค!F10="","",พค!F10)</f>
        <v/>
      </c>
      <c r="E9" s="403" t="str">
        <f>IF(พค!G10="","",พค!G10)</f>
        <v/>
      </c>
      <c r="F9" s="403" t="str">
        <f>IF(พค!H10="","",พค!H10)</f>
        <v/>
      </c>
      <c r="G9" s="403" t="str">
        <f>IF(พค!I10="","",พค!I10)</f>
        <v/>
      </c>
      <c r="H9" s="403" t="str">
        <f>IF(พค!J10="","",พค!J10)</f>
        <v/>
      </c>
      <c r="I9" s="403" t="str">
        <f>IF(พค!K10="","",พค!K10)</f>
        <v/>
      </c>
      <c r="J9" s="403" t="str">
        <f>IF(พค!L10="","",พค!L10)</f>
        <v/>
      </c>
      <c r="K9" s="403" t="str">
        <f>IF(พค!M10="","",พค!M10)</f>
        <v/>
      </c>
      <c r="L9" s="403" t="str">
        <f>IF(พค!N10="","",พค!N10)</f>
        <v/>
      </c>
      <c r="M9" s="403" t="str">
        <f>IF(พค!O10="","",พค!O10)</f>
        <v/>
      </c>
      <c r="N9" s="403" t="str">
        <f>IF(พค!P10="","",พค!P10)</f>
        <v/>
      </c>
      <c r="O9" s="403" t="str">
        <f>IF(พค!Q10="","",พค!Q10)</f>
        <v/>
      </c>
      <c r="P9" s="403" t="str">
        <f>IF(พค!R10="","",พค!R10)</f>
        <v/>
      </c>
      <c r="Q9" s="403" t="str">
        <f>IF(พค!S10="","",พค!S10)</f>
        <v/>
      </c>
      <c r="R9" s="403" t="str">
        <f>IF(พค!T10="","",พค!T10)</f>
        <v/>
      </c>
      <c r="S9" s="403" t="str">
        <f>IF(พค!U10="","",พค!U10)</f>
        <v/>
      </c>
      <c r="T9" s="403" t="str">
        <f>IF(พค!V10="","",พค!V10)</f>
        <v/>
      </c>
      <c r="U9" s="403" t="str">
        <f>IF(พค!W10="","",พค!W10)</f>
        <v/>
      </c>
      <c r="V9" s="403" t="str">
        <f>IF(พค!X10="","",พค!X10)</f>
        <v/>
      </c>
      <c r="W9" s="403" t="str">
        <f>IF(พค!Y10="","",พค!Y10)</f>
        <v/>
      </c>
      <c r="X9" s="403" t="str">
        <f>IF(พค!Z10="","",พค!Z10)</f>
        <v/>
      </c>
      <c r="Y9" s="403" t="str">
        <f>IF(พค!AA10="","",พค!AA10)</f>
        <v/>
      </c>
      <c r="Z9" s="403" t="str">
        <f>IF(พค!AB10="","",พค!AB10)</f>
        <v/>
      </c>
      <c r="AA9" s="403" t="str">
        <f>IF(พค!AC10="","",พค!AC10)</f>
        <v/>
      </c>
      <c r="AB9" s="403" t="str">
        <f>IF(พค!AD10="","",พค!AD10)</f>
        <v/>
      </c>
      <c r="AC9" s="403" t="str">
        <f>IF(พค!AE10="","",พค!AE10)</f>
        <v/>
      </c>
      <c r="AD9" s="403" t="str">
        <f>IF(พค!AF10="","",พค!AF10)</f>
        <v/>
      </c>
      <c r="AE9" s="403" t="str">
        <f>IF(พค!AG10="","",พค!AG10)</f>
        <v/>
      </c>
      <c r="AF9" s="403" t="str">
        <f>IF(พค!AH10="","",พค!AH10)</f>
        <v/>
      </c>
      <c r="AG9" s="403" t="str">
        <f>IF(พค!AI10="","",พค!AI10)</f>
        <v/>
      </c>
      <c r="AH9" s="402" t="str">
        <f>IF(พค!AJ10="","",พค!AJ10)</f>
        <v/>
      </c>
      <c r="AI9" s="401" t="str">
        <f>IF(ข้อมูลนร.2!D10="","",ข้อมูลนร.2!D10)</f>
        <v/>
      </c>
      <c r="AJ9" s="402"/>
      <c r="AK9" s="404" t="str">
        <f>IF(มิย!E10="","",มิย!E10)</f>
        <v/>
      </c>
      <c r="AL9" s="404" t="str">
        <f>IF(มิย!F10="","",มิย!F10)</f>
        <v/>
      </c>
      <c r="AM9" s="404" t="str">
        <f>IF(มิย!G10="","",มิย!G10)</f>
        <v/>
      </c>
      <c r="AN9" s="404" t="str">
        <f>IF(มิย!H10="","",มิย!H10)</f>
        <v/>
      </c>
      <c r="AO9" s="404" t="str">
        <f>IF(มิย!I10="","",มิย!I10)</f>
        <v/>
      </c>
      <c r="AP9" s="404" t="str">
        <f>IF(มิย!J10="","",มิย!J10)</f>
        <v/>
      </c>
      <c r="AQ9" s="404" t="str">
        <f>IF(มิย!K10="","",มิย!K10)</f>
        <v/>
      </c>
      <c r="AR9" s="404" t="str">
        <f>IF(มิย!L10="","",มิย!L10)</f>
        <v/>
      </c>
      <c r="AS9" s="404" t="str">
        <f>IF(มิย!M10="","",มิย!M10)</f>
        <v/>
      </c>
      <c r="AT9" s="404" t="str">
        <f>IF(มิย!N10="","",มิย!N10)</f>
        <v/>
      </c>
      <c r="AU9" s="404" t="str">
        <f>IF(มิย!O10="","",มิย!O10)</f>
        <v/>
      </c>
      <c r="AV9" s="404" t="str">
        <f>IF(มิย!P10="","",มิย!P10)</f>
        <v/>
      </c>
      <c r="AW9" s="404" t="str">
        <f>IF(มิย!Q10="","",มิย!Q10)</f>
        <v/>
      </c>
      <c r="AX9" s="404" t="str">
        <f>IF(มิย!R10="","",มิย!R10)</f>
        <v/>
      </c>
      <c r="AY9" s="404" t="str">
        <f>IF(มิย!S10="","",มิย!S10)</f>
        <v/>
      </c>
      <c r="AZ9" s="404" t="str">
        <f>IF(มิย!T10="","",มิย!T10)</f>
        <v/>
      </c>
      <c r="BA9" s="404" t="str">
        <f>IF(มิย!U10="","",มิย!U10)</f>
        <v/>
      </c>
      <c r="BB9" s="404" t="str">
        <f>IF(มิย!V10="","",มิย!V10)</f>
        <v/>
      </c>
      <c r="BC9" s="404" t="str">
        <f>IF(มิย!W10="","",มิย!W10)</f>
        <v/>
      </c>
      <c r="BD9" s="404" t="str">
        <f>IF(มิย!X10="","",มิย!X10)</f>
        <v/>
      </c>
      <c r="BE9" s="404" t="str">
        <f>IF(มิย!Y10="","",มิย!Y10)</f>
        <v/>
      </c>
      <c r="BF9" s="404" t="str">
        <f>IF(มิย!Z10="","",มิย!Z10)</f>
        <v/>
      </c>
      <c r="BG9" s="404" t="str">
        <f>IF(มิย!AA10="","",มิย!AA10)</f>
        <v/>
      </c>
      <c r="BH9" s="404" t="str">
        <f>IF(มิย!AB10="","",มิย!AB10)</f>
        <v/>
      </c>
      <c r="BI9" s="404" t="str">
        <f>IF(มิย!AC10="","",มิย!AC10)</f>
        <v/>
      </c>
      <c r="BJ9" s="404" t="str">
        <f>IF(มิย!AD10="","",มิย!AD10)</f>
        <v/>
      </c>
      <c r="BK9" s="404" t="str">
        <f>IF(มิย!AE10="","",มิย!AE10)</f>
        <v/>
      </c>
      <c r="BL9" s="404" t="str">
        <f>IF(มิย!AF10="","",มิย!AF10)</f>
        <v/>
      </c>
      <c r="BM9" s="404" t="str">
        <f>IF(มิย!AG10="","",มิย!AG10)</f>
        <v/>
      </c>
      <c r="BN9" s="404" t="str">
        <f>IF(มิย!AH10="","",มิย!AH10)</f>
        <v/>
      </c>
      <c r="BO9" s="404" t="str">
        <f>IF(มิย!AI10="","",มิย!AI10)</f>
        <v/>
      </c>
      <c r="BP9" s="402" t="str">
        <f>IF(มิย!AJ10="","",มิย!AJ10)</f>
        <v/>
      </c>
      <c r="BQ9" s="401" t="str">
        <f>IF(ข้อมูลนร.2!D10="","",ข้อมูลนร.2!D10)</f>
        <v/>
      </c>
      <c r="BR9" s="402"/>
      <c r="BS9" s="402" t="str">
        <f>IF(กค!E10="","",กค!E10)</f>
        <v/>
      </c>
      <c r="BT9" s="404" t="str">
        <f>IF(กค!F10="","",กค!F10)</f>
        <v/>
      </c>
      <c r="BU9" s="404" t="str">
        <f>IF(กค!G10="","",กค!G10)</f>
        <v/>
      </c>
      <c r="BV9" s="404" t="str">
        <f>IF(กค!H10="","",กค!H10)</f>
        <v/>
      </c>
      <c r="BW9" s="404" t="str">
        <f>IF(กค!I10="","",กค!I10)</f>
        <v/>
      </c>
      <c r="BX9" s="404" t="str">
        <f>IF(กค!J10="","",กค!J10)</f>
        <v/>
      </c>
      <c r="BY9" s="404" t="str">
        <f>IF(กค!K10="","",กค!K10)</f>
        <v/>
      </c>
      <c r="BZ9" s="404" t="str">
        <f>IF(กค!L10="","",กค!L10)</f>
        <v/>
      </c>
      <c r="CA9" s="404" t="str">
        <f>IF(กค!M10="","",กค!M10)</f>
        <v/>
      </c>
      <c r="CB9" s="404" t="str">
        <f>IF(กค!N10="","",กค!N10)</f>
        <v/>
      </c>
      <c r="CC9" s="404" t="str">
        <f>IF(กค!O10="","",กค!O10)</f>
        <v/>
      </c>
      <c r="CD9" s="404" t="str">
        <f>IF(กค!P10="","",กค!P10)</f>
        <v/>
      </c>
      <c r="CE9" s="404" t="str">
        <f>IF(กค!Q10="","",กค!Q10)</f>
        <v/>
      </c>
      <c r="CF9" s="404" t="str">
        <f>IF(กค!R10="","",กค!R10)</f>
        <v/>
      </c>
      <c r="CG9" s="404" t="str">
        <f>IF(กค!S10="","",กค!S10)</f>
        <v/>
      </c>
      <c r="CH9" s="404" t="str">
        <f>IF(กค!T10="","",กค!T10)</f>
        <v/>
      </c>
      <c r="CI9" s="404" t="str">
        <f>IF(กค!U10="","",กค!U10)</f>
        <v/>
      </c>
      <c r="CJ9" s="404" t="str">
        <f>IF(กค!V10="","",กค!V10)</f>
        <v/>
      </c>
      <c r="CK9" s="404" t="str">
        <f>IF(กค!W10="","",กค!W10)</f>
        <v/>
      </c>
      <c r="CL9" s="404" t="str">
        <f>IF(กค!X10="","",กค!X10)</f>
        <v/>
      </c>
      <c r="CM9" s="404" t="str">
        <f>IF(กค!Y10="","",กค!Y10)</f>
        <v/>
      </c>
      <c r="CN9" s="404" t="str">
        <f>IF(กค!Z10="","",กค!Z10)</f>
        <v/>
      </c>
      <c r="CO9" s="404" t="str">
        <f>IF(กค!AA10="","",กค!AA10)</f>
        <v/>
      </c>
      <c r="CP9" s="404" t="str">
        <f>IF(กค!AB10="","",กค!AB10)</f>
        <v/>
      </c>
      <c r="CQ9" s="404" t="str">
        <f>IF(กค!AC10="","",กค!AC10)</f>
        <v/>
      </c>
      <c r="CR9" s="404" t="str">
        <f>IF(กค!AD10="","",กค!AD10)</f>
        <v/>
      </c>
      <c r="CS9" s="404" t="str">
        <f>IF(กค!AE10="","",กค!AE10)</f>
        <v/>
      </c>
      <c r="CT9" s="404" t="str">
        <f>IF(กค!AF10="","",กค!AF10)</f>
        <v/>
      </c>
      <c r="CU9" s="404" t="str">
        <f>IF(กค!AG10="","",กค!AG10)</f>
        <v/>
      </c>
      <c r="CV9" s="404" t="str">
        <f>IF(กค!AH10="","",กค!AH10)</f>
        <v/>
      </c>
      <c r="CW9" s="404" t="str">
        <f>IF(กค!AI10="","",กค!AI10)</f>
        <v/>
      </c>
      <c r="CX9" s="402" t="str">
        <f>IF(กค!AJ10="","",กค!AJ10)</f>
        <v/>
      </c>
      <c r="CY9" s="401" t="str">
        <f>IF(ข้อมูลนร.2!D10="","",ข้อมูลนร.2!D10)</f>
        <v/>
      </c>
      <c r="CZ9" s="402"/>
      <c r="DA9" s="404" t="str">
        <f>IF(สค!E10="","",สค!E10)</f>
        <v/>
      </c>
      <c r="DB9" s="404" t="str">
        <f>IF(สค!F10="","",สค!F10)</f>
        <v/>
      </c>
      <c r="DC9" s="404" t="str">
        <f>IF(สค!G10="","",สค!G10)</f>
        <v/>
      </c>
      <c r="DD9" s="404" t="str">
        <f>IF(สค!H10="","",สค!H10)</f>
        <v/>
      </c>
      <c r="DE9" s="404" t="str">
        <f>IF(สค!I10="","",สค!I10)</f>
        <v/>
      </c>
      <c r="DF9" s="404" t="str">
        <f>IF(สค!J10="","",สค!J10)</f>
        <v/>
      </c>
      <c r="DG9" s="404" t="str">
        <f>IF(สค!K10="","",สค!K10)</f>
        <v/>
      </c>
      <c r="DH9" s="404" t="str">
        <f>IF(สค!L10="","",สค!L10)</f>
        <v/>
      </c>
      <c r="DI9" s="404" t="str">
        <f>IF(สค!M10="","",สค!M10)</f>
        <v/>
      </c>
      <c r="DJ9" s="404" t="str">
        <f>IF(สค!N10="","",สค!N10)</f>
        <v/>
      </c>
      <c r="DK9" s="404" t="str">
        <f>IF(สค!O10="","",สค!O10)</f>
        <v/>
      </c>
      <c r="DL9" s="404" t="str">
        <f>IF(สค!P10="","",สค!P10)</f>
        <v/>
      </c>
      <c r="DM9" s="404" t="str">
        <f>IF(สค!Q10="","",สค!Q10)</f>
        <v/>
      </c>
      <c r="DN9" s="404" t="str">
        <f>IF(สค!R10="","",สค!R10)</f>
        <v/>
      </c>
      <c r="DO9" s="404" t="str">
        <f>IF(สค!S10="","",สค!S10)</f>
        <v/>
      </c>
      <c r="DP9" s="404" t="str">
        <f>IF(สค!T10="","",สค!T10)</f>
        <v/>
      </c>
      <c r="DQ9" s="404" t="str">
        <f>IF(สค!U10="","",สค!U10)</f>
        <v/>
      </c>
      <c r="DR9" s="404" t="str">
        <f>IF(สค!V10="","",สค!V10)</f>
        <v/>
      </c>
      <c r="DS9" s="404" t="str">
        <f>IF(สค!W10="","",สค!W10)</f>
        <v/>
      </c>
      <c r="DT9" s="404" t="str">
        <f>IF(สค!X10="","",สค!X10)</f>
        <v/>
      </c>
      <c r="DU9" s="404" t="str">
        <f>IF(สค!Y10="","",สค!Y10)</f>
        <v/>
      </c>
      <c r="DV9" s="404" t="str">
        <f>IF(สค!Z10="","",สค!Z10)</f>
        <v/>
      </c>
      <c r="DW9" s="404" t="str">
        <f>IF(สค!AA10="","",สค!AA10)</f>
        <v/>
      </c>
      <c r="DX9" s="404" t="str">
        <f>IF(สค!AB10="","",สค!AB10)</f>
        <v/>
      </c>
      <c r="DY9" s="404" t="str">
        <f>IF(สค!AC10="","",สค!AC10)</f>
        <v/>
      </c>
      <c r="DZ9" s="404" t="str">
        <f>IF(สค!AD10="","",สค!AD10)</f>
        <v/>
      </c>
      <c r="EA9" s="404" t="str">
        <f>IF(สค!AE10="","",สค!AE10)</f>
        <v/>
      </c>
      <c r="EB9" s="404" t="str">
        <f>IF(สค!AF10="","",สค!AF10)</f>
        <v/>
      </c>
      <c r="EC9" s="404" t="str">
        <f>IF(สค!AG10="","",สค!AG10)</f>
        <v/>
      </c>
      <c r="ED9" s="404" t="str">
        <f>IF(สค!AH10="","",สค!AH10)</f>
        <v/>
      </c>
      <c r="EE9" s="404" t="str">
        <f>IF(สค!AI10="","",สค!AI10)</f>
        <v/>
      </c>
      <c r="EF9" s="402" t="str">
        <f>IF(สค!AJ10="","",สค!AJ10)</f>
        <v/>
      </c>
      <c r="EG9" s="401" t="str">
        <f>IF(ข้อมูลนร.2!D10="","",ข้อมูลนร.2!D10)</f>
        <v/>
      </c>
      <c r="EH9" s="402"/>
      <c r="EI9" s="404" t="str">
        <f>IF(กย!E10="","",กย!E10)</f>
        <v/>
      </c>
      <c r="EJ9" s="404" t="str">
        <f>IF(กย!F10="","",กย!F10)</f>
        <v/>
      </c>
      <c r="EK9" s="404" t="str">
        <f>IF(กย!G10="","",กย!G10)</f>
        <v/>
      </c>
      <c r="EL9" s="404" t="str">
        <f>IF(กย!H10="","",กย!H10)</f>
        <v/>
      </c>
      <c r="EM9" s="404" t="str">
        <f>IF(กย!I10="","",กย!I10)</f>
        <v/>
      </c>
      <c r="EN9" s="404" t="str">
        <f>IF(กย!J10="","",กย!J10)</f>
        <v/>
      </c>
      <c r="EO9" s="404" t="str">
        <f>IF(กย!K10="","",กย!K10)</f>
        <v/>
      </c>
      <c r="EP9" s="404" t="str">
        <f>IF(กย!L10="","",กย!L10)</f>
        <v/>
      </c>
      <c r="EQ9" s="404" t="str">
        <f>IF(กย!M10="","",กย!M10)</f>
        <v/>
      </c>
      <c r="ER9" s="404" t="str">
        <f>IF(กย!N10="","",กย!N10)</f>
        <v/>
      </c>
      <c r="ES9" s="404" t="str">
        <f>IF(กย!O10="","",กย!O10)</f>
        <v/>
      </c>
      <c r="ET9" s="404" t="str">
        <f>IF(กย!P10="","",กย!P10)</f>
        <v/>
      </c>
      <c r="EU9" s="404" t="str">
        <f>IF(กย!Q10="","",กย!Q10)</f>
        <v/>
      </c>
      <c r="EV9" s="404" t="str">
        <f>IF(กย!R10="","",กย!R10)</f>
        <v/>
      </c>
      <c r="EW9" s="404" t="str">
        <f>IF(กย!S10="","",กย!S10)</f>
        <v/>
      </c>
      <c r="EX9" s="404" t="str">
        <f>IF(กย!T10="","",กย!T10)</f>
        <v/>
      </c>
      <c r="EY9" s="404" t="str">
        <f>IF(กย!U10="","",กย!U10)</f>
        <v/>
      </c>
      <c r="EZ9" s="404" t="str">
        <f>IF(กย!V10="","",กย!V10)</f>
        <v/>
      </c>
      <c r="FA9" s="404" t="str">
        <f>IF(กย!W10="","",กย!W10)</f>
        <v/>
      </c>
      <c r="FB9" s="404" t="str">
        <f>IF(กย!X10="","",กย!X10)</f>
        <v/>
      </c>
      <c r="FC9" s="404" t="str">
        <f>IF(กย!Y10="","",กย!Y10)</f>
        <v/>
      </c>
      <c r="FD9" s="404" t="str">
        <f>IF(กย!Z10="","",กย!Z10)</f>
        <v/>
      </c>
      <c r="FE9" s="404" t="str">
        <f>IF(กย!AA10="","",กย!AA10)</f>
        <v/>
      </c>
      <c r="FF9" s="404" t="str">
        <f>IF(กย!AB10="","",กย!AB10)</f>
        <v/>
      </c>
      <c r="FG9" s="404" t="str">
        <f>IF(กย!AC10="","",กย!AC10)</f>
        <v/>
      </c>
      <c r="FH9" s="404" t="str">
        <f>IF(กย!AD10="","",กย!AD10)</f>
        <v/>
      </c>
      <c r="FI9" s="404" t="str">
        <f>IF(กย!AE10="","",กย!AE10)</f>
        <v/>
      </c>
      <c r="FJ9" s="404" t="str">
        <f>IF(กย!AF10="","",กย!AF10)</f>
        <v/>
      </c>
      <c r="FK9" s="404" t="str">
        <f>IF(กย!AG10="","",กย!AG10)</f>
        <v/>
      </c>
      <c r="FL9" s="404" t="str">
        <f>IF(กย!AH10="","",กย!AH10)</f>
        <v/>
      </c>
      <c r="FM9" s="404" t="str">
        <f>IF(กย!AI10="","",กย!AI10)</f>
        <v/>
      </c>
      <c r="FN9" s="402" t="str">
        <f>IF(กย!AJ10="","",กย!AJ10)</f>
        <v/>
      </c>
      <c r="FO9" s="401" t="str">
        <f>IF(ข้อมูลนร.2!D10="","",ข้อมูลนร.2!D10)</f>
        <v/>
      </c>
      <c r="FP9" s="402"/>
      <c r="FQ9" s="404" t="str">
        <f>IF(ตค!E10="","",ตค!E10)</f>
        <v/>
      </c>
      <c r="FR9" s="404" t="str">
        <f>IF(ตค!F10="","",ตค!F10)</f>
        <v/>
      </c>
      <c r="FS9" s="404" t="str">
        <f>IF(ตค!G10="","",ตค!G10)</f>
        <v/>
      </c>
      <c r="FT9" s="404" t="str">
        <f>IF(ตค!H10="","",ตค!H10)</f>
        <v/>
      </c>
      <c r="FU9" s="404" t="str">
        <f>IF(ตค!I10="","",ตค!I10)</f>
        <v/>
      </c>
      <c r="FV9" s="404" t="str">
        <f>IF(ตค!J10="","",ตค!J10)</f>
        <v/>
      </c>
      <c r="FW9" s="404" t="str">
        <f>IF(ตค!K10="","",ตค!K10)</f>
        <v/>
      </c>
      <c r="FX9" s="404" t="str">
        <f>IF(ตค!L10="","",ตค!L10)</f>
        <v/>
      </c>
      <c r="FY9" s="404" t="str">
        <f>IF(ตค!M10="","",ตค!M10)</f>
        <v/>
      </c>
      <c r="FZ9" s="404" t="str">
        <f>IF(ตค!N10="","",ตค!N10)</f>
        <v/>
      </c>
      <c r="GA9" s="404" t="str">
        <f>IF(ตค!O10="","",ตค!O10)</f>
        <v/>
      </c>
      <c r="GB9" s="404" t="str">
        <f>IF(ตค!P10="","",ตค!P10)</f>
        <v/>
      </c>
      <c r="GC9" s="404" t="str">
        <f>IF(ตค!Q10="","",ตค!Q10)</f>
        <v/>
      </c>
      <c r="GD9" s="404" t="str">
        <f>IF(ตค!R10="","",ตค!R10)</f>
        <v/>
      </c>
      <c r="GE9" s="404" t="str">
        <f>IF(ตค!S10="","",ตค!S10)</f>
        <v/>
      </c>
      <c r="GF9" s="404" t="str">
        <f>IF(ตค!T10="","",ตค!T10)</f>
        <v/>
      </c>
      <c r="GG9" s="404" t="str">
        <f>IF(ตค!U10="","",ตค!U10)</f>
        <v/>
      </c>
      <c r="GH9" s="404" t="str">
        <f>IF(ตค!V10="","",ตค!V10)</f>
        <v/>
      </c>
      <c r="GI9" s="404" t="str">
        <f>IF(ตค!W10="","",ตค!W10)</f>
        <v/>
      </c>
      <c r="GJ9" s="404" t="str">
        <f>IF(ตค!X10="","",ตค!X10)</f>
        <v/>
      </c>
      <c r="GK9" s="404" t="str">
        <f>IF(ตค!Y10="","",ตค!Y10)</f>
        <v/>
      </c>
      <c r="GL9" s="404" t="str">
        <f>IF(ตค!Z10="","",ตค!Z10)</f>
        <v/>
      </c>
      <c r="GM9" s="404" t="str">
        <f>IF(ตค!AA10="","",ตค!AA10)</f>
        <v/>
      </c>
      <c r="GN9" s="404" t="str">
        <f>IF(ตค!AB10="","",ตค!AB10)</f>
        <v/>
      </c>
      <c r="GO9" s="404" t="str">
        <f>IF(ตค!AC10="","",ตค!AC10)</f>
        <v/>
      </c>
      <c r="GP9" s="404" t="str">
        <f>IF(ตค!AD10="","",ตค!AD10)</f>
        <v/>
      </c>
      <c r="GQ9" s="404" t="str">
        <f>IF(ตค!AE10="","",ตค!AE10)</f>
        <v/>
      </c>
      <c r="GR9" s="404" t="str">
        <f>IF(ตค!AF10="","",ตค!AF10)</f>
        <v/>
      </c>
      <c r="GS9" s="404" t="str">
        <f>IF(ตค!AG10="","",ตค!AG10)</f>
        <v/>
      </c>
      <c r="GT9" s="404" t="str">
        <f>IF(ตค!AH10="","",ตค!AH10)</f>
        <v/>
      </c>
      <c r="GU9" s="404" t="str">
        <f>IF(ตค!AI10="","",ตค!AI10)</f>
        <v/>
      </c>
      <c r="GV9" s="402" t="str">
        <f>IF(ตค!AJ10="","",ตค!AJ10)</f>
        <v/>
      </c>
      <c r="GW9" s="401" t="str">
        <f>IF(ข้อมูลนร.2!D10="","",ข้อมูลนร.2!D10)</f>
        <v/>
      </c>
      <c r="GX9" s="402"/>
      <c r="GY9" s="403" t="str">
        <f>IF(พย!E10="","",พย!E10)</f>
        <v/>
      </c>
      <c r="GZ9" s="403" t="str">
        <f>IF(พย!F10="","",พย!F10)</f>
        <v/>
      </c>
      <c r="HA9" s="403" t="str">
        <f>IF(พย!G10="","",พย!G10)</f>
        <v/>
      </c>
      <c r="HB9" s="403" t="str">
        <f>IF(พย!H10="","",พย!H10)</f>
        <v/>
      </c>
      <c r="HC9" s="403" t="str">
        <f>IF(พย!I10="","",พย!I10)</f>
        <v/>
      </c>
      <c r="HD9" s="403" t="str">
        <f>IF(พย!J10="","",พย!J10)</f>
        <v/>
      </c>
      <c r="HE9" s="403" t="str">
        <f>IF(พย!K10="","",พย!K10)</f>
        <v/>
      </c>
      <c r="HF9" s="403" t="str">
        <f>IF(พย!L10="","",พย!L10)</f>
        <v/>
      </c>
      <c r="HG9" s="403" t="str">
        <f>IF(พย!M10="","",พย!M10)</f>
        <v/>
      </c>
      <c r="HH9" s="403" t="str">
        <f>IF(พย!N10="","",พย!N10)</f>
        <v/>
      </c>
      <c r="HI9" s="403" t="str">
        <f>IF(พย!O10="","",พย!O10)</f>
        <v/>
      </c>
      <c r="HJ9" s="403" t="str">
        <f>IF(พย!P10="","",พย!P10)</f>
        <v/>
      </c>
      <c r="HK9" s="403" t="str">
        <f>IF(พย!Q10="","",พย!Q10)</f>
        <v/>
      </c>
      <c r="HL9" s="403" t="str">
        <f>IF(พย!R10="","",พย!R10)</f>
        <v/>
      </c>
      <c r="HM9" s="403" t="str">
        <f>IF(พย!S10="","",พย!S10)</f>
        <v/>
      </c>
      <c r="HN9" s="403" t="str">
        <f>IF(พย!T10="","",พย!T10)</f>
        <v/>
      </c>
      <c r="HO9" s="403" t="str">
        <f>IF(พย!U10="","",พย!U10)</f>
        <v/>
      </c>
      <c r="HP9" s="403" t="str">
        <f>IF(พย!V10="","",พย!V10)</f>
        <v/>
      </c>
      <c r="HQ9" s="403" t="str">
        <f>IF(พย!W10="","",พย!W10)</f>
        <v/>
      </c>
      <c r="HR9" s="403" t="str">
        <f>IF(พย!X10="","",พย!X10)</f>
        <v/>
      </c>
      <c r="HS9" s="403" t="str">
        <f>IF(พย!Y10="","",พย!Y10)</f>
        <v/>
      </c>
      <c r="HT9" s="403" t="str">
        <f>IF(พย!Z10="","",พย!Z10)</f>
        <v/>
      </c>
      <c r="HU9" s="403" t="str">
        <f>IF(พย!AA10="","",พย!AA10)</f>
        <v/>
      </c>
      <c r="HV9" s="403" t="str">
        <f>IF(พย!AB10="","",พย!AB10)</f>
        <v/>
      </c>
      <c r="HW9" s="403" t="str">
        <f>IF(พย!AC10="","",พย!AC10)</f>
        <v/>
      </c>
      <c r="HX9" s="403" t="str">
        <f>IF(พย!AD10="","",พย!AD10)</f>
        <v/>
      </c>
      <c r="HY9" s="403" t="str">
        <f>IF(พย!AE10="","",พย!AE10)</f>
        <v/>
      </c>
      <c r="HZ9" s="403" t="str">
        <f>IF(พย!AF10="","",พย!AF10)</f>
        <v/>
      </c>
      <c r="IA9" s="403" t="str">
        <f>IF(พย!AG10="","",พย!AG10)</f>
        <v/>
      </c>
      <c r="IB9" s="403" t="str">
        <f>IF(พย!AH10="","",พย!AH10)</f>
        <v/>
      </c>
      <c r="IC9" s="403" t="str">
        <f>IF(พย!AI10="","",พย!AI10)</f>
        <v/>
      </c>
      <c r="ID9" s="402" t="str">
        <f>IF(พย!AJ10="","",พย!AJ10)</f>
        <v/>
      </c>
      <c r="IE9" s="401" t="str">
        <f>IF(ข้อมูลนร.2!D10="","",ข้อมูลนร.2!D10)</f>
        <v/>
      </c>
      <c r="IF9" s="402"/>
      <c r="IG9" s="404" t="str">
        <f>IF(ธค!E10="","",ธค!E10)</f>
        <v/>
      </c>
      <c r="IH9" s="404" t="str">
        <f>IF(ธค!F10="","",ธค!F10)</f>
        <v/>
      </c>
      <c r="II9" s="404" t="str">
        <f>IF(ธค!G10="","",ธค!G10)</f>
        <v/>
      </c>
      <c r="IJ9" s="404" t="str">
        <f>IF(ธค!H10="","",ธค!H10)</f>
        <v/>
      </c>
      <c r="IK9" s="404" t="str">
        <f>IF(ธค!I10="","",ธค!I10)</f>
        <v/>
      </c>
      <c r="IL9" s="404" t="str">
        <f>IF(ธค!J10="","",ธค!J10)</f>
        <v/>
      </c>
      <c r="IM9" s="404" t="str">
        <f>IF(ธค!K10="","",ธค!K10)</f>
        <v/>
      </c>
      <c r="IN9" s="404" t="str">
        <f>IF(ธค!L10="","",ธค!L10)</f>
        <v/>
      </c>
      <c r="IO9" s="404" t="str">
        <f>IF(ธค!M10="","",ธค!M10)</f>
        <v/>
      </c>
      <c r="IP9" s="404" t="str">
        <f>IF(ธค!N10="","",ธค!N10)</f>
        <v/>
      </c>
      <c r="IQ9" s="404" t="str">
        <f>IF(ธค!O10="","",ธค!O10)</f>
        <v/>
      </c>
      <c r="IR9" s="404" t="str">
        <f>IF(ธค!P10="","",ธค!P10)</f>
        <v/>
      </c>
      <c r="IS9" s="404" t="str">
        <f>IF(ธค!Q10="","",ธค!Q10)</f>
        <v/>
      </c>
      <c r="IT9" s="404" t="str">
        <f>IF(ธค!R10="","",ธค!R10)</f>
        <v/>
      </c>
      <c r="IU9" s="404" t="str">
        <f>IF(ธค!S10="","",ธค!S10)</f>
        <v/>
      </c>
      <c r="IV9" s="404" t="str">
        <f>IF(ธค!T10="","",ธค!T10)</f>
        <v/>
      </c>
      <c r="IW9" s="404" t="str">
        <f>IF(ธค!U10="","",ธค!U10)</f>
        <v/>
      </c>
      <c r="IX9" s="404" t="str">
        <f>IF(ธค!V10="","",ธค!V10)</f>
        <v/>
      </c>
      <c r="IY9" s="404" t="str">
        <f>IF(ธค!W10="","",ธค!W10)</f>
        <v/>
      </c>
      <c r="IZ9" s="404" t="str">
        <f>IF(ธค!X10="","",ธค!X10)</f>
        <v/>
      </c>
      <c r="JA9" s="404" t="str">
        <f>IF(ธค!Y10="","",ธค!Y10)</f>
        <v/>
      </c>
      <c r="JB9" s="404" t="str">
        <f>IF(ธค!Z10="","",ธค!Z10)</f>
        <v/>
      </c>
      <c r="JC9" s="404" t="str">
        <f>IF(ธค!AA10="","",ธค!AA10)</f>
        <v/>
      </c>
      <c r="JD9" s="404" t="str">
        <f>IF(ธค!AB10="","",ธค!AB10)</f>
        <v/>
      </c>
      <c r="JE9" s="404" t="str">
        <f>IF(ธค!AC10="","",ธค!AC10)</f>
        <v/>
      </c>
      <c r="JF9" s="404" t="str">
        <f>IF(ธค!AD10="","",ธค!AD10)</f>
        <v/>
      </c>
      <c r="JG9" s="404" t="str">
        <f>IF(ธค!AE10="","",ธค!AE10)</f>
        <v/>
      </c>
      <c r="JH9" s="404" t="str">
        <f>IF(ธค!AF10="","",ธค!AF10)</f>
        <v/>
      </c>
      <c r="JI9" s="404" t="str">
        <f>IF(ธค!AG10="","",ธค!AG10)</f>
        <v/>
      </c>
      <c r="JJ9" s="404" t="str">
        <f>IF(ธค!AH10="","",ธค!AH10)</f>
        <v/>
      </c>
      <c r="JK9" s="404" t="str">
        <f>IF(ธค!AI10="","",ธค!AI10)</f>
        <v/>
      </c>
      <c r="JL9" s="402" t="str">
        <f>IF(ธค!AJ10="","",ธค!AJ10)</f>
        <v/>
      </c>
      <c r="JM9" s="401" t="str">
        <f>IF(ข้อมูลนร.2!D10="","",ข้อมูลนร.2!D10)</f>
        <v/>
      </c>
      <c r="JN9" s="402"/>
      <c r="JO9" s="404" t="str">
        <f>IF(มค!E10="","",มค!E10)</f>
        <v/>
      </c>
      <c r="JP9" s="404" t="str">
        <f>IF(มค!F10="","",มค!F10)</f>
        <v/>
      </c>
      <c r="JQ9" s="404" t="str">
        <f>IF(มค!G10="","",มค!G10)</f>
        <v/>
      </c>
      <c r="JR9" s="404" t="str">
        <f>IF(มค!H10="","",มค!H10)</f>
        <v/>
      </c>
      <c r="JS9" s="404" t="str">
        <f>IF(มค!I10="","",มค!I10)</f>
        <v/>
      </c>
      <c r="JT9" s="404" t="str">
        <f>IF(มค!J10="","",มค!J10)</f>
        <v/>
      </c>
      <c r="JU9" s="404" t="str">
        <f>IF(มค!K10="","",มค!K10)</f>
        <v/>
      </c>
      <c r="JV9" s="404" t="str">
        <f>IF(มค!L10="","",มค!L10)</f>
        <v/>
      </c>
      <c r="JW9" s="404" t="str">
        <f>IF(มค!M10="","",มค!M10)</f>
        <v/>
      </c>
      <c r="JX9" s="404" t="str">
        <f>IF(มค!N10="","",มค!N10)</f>
        <v/>
      </c>
      <c r="JY9" s="404" t="str">
        <f>IF(มค!O10="","",มค!O10)</f>
        <v/>
      </c>
      <c r="JZ9" s="404" t="str">
        <f>IF(มค!P10="","",มค!P10)</f>
        <v/>
      </c>
      <c r="KA9" s="404" t="str">
        <f>IF(มค!Q10="","",มค!Q10)</f>
        <v/>
      </c>
      <c r="KB9" s="404" t="str">
        <f>IF(มค!R10="","",มค!R10)</f>
        <v/>
      </c>
      <c r="KC9" s="404" t="str">
        <f>IF(มค!S10="","",มค!S10)</f>
        <v/>
      </c>
      <c r="KD9" s="404" t="str">
        <f>IF(มค!T10="","",มค!T10)</f>
        <v/>
      </c>
      <c r="KE9" s="404" t="str">
        <f>IF(มค!U10="","",มค!U10)</f>
        <v/>
      </c>
      <c r="KF9" s="404" t="str">
        <f>IF(มค!V10="","",มค!V10)</f>
        <v/>
      </c>
      <c r="KG9" s="404" t="str">
        <f>IF(มค!W10="","",มค!W10)</f>
        <v/>
      </c>
      <c r="KH9" s="404" t="str">
        <f>IF(มค!X10="","",มค!X10)</f>
        <v/>
      </c>
      <c r="KI9" s="404" t="str">
        <f>IF(มค!Y10="","",มค!Y10)</f>
        <v/>
      </c>
      <c r="KJ9" s="404" t="str">
        <f>IF(มค!Z10="","",มค!Z10)</f>
        <v/>
      </c>
      <c r="KK9" s="404" t="str">
        <f>IF(มค!AA10="","",มค!AA10)</f>
        <v/>
      </c>
      <c r="KL9" s="404" t="str">
        <f>IF(มค!AB10="","",มค!AB10)</f>
        <v/>
      </c>
      <c r="KM9" s="404" t="str">
        <f>IF(มค!AC10="","",มค!AC10)</f>
        <v/>
      </c>
      <c r="KN9" s="404" t="str">
        <f>IF(มค!AD10="","",มค!AD10)</f>
        <v/>
      </c>
      <c r="KO9" s="404" t="str">
        <f>IF(มค!AE10="","",มค!AE10)</f>
        <v/>
      </c>
      <c r="KP9" s="404" t="str">
        <f>IF(มค!AF10="","",มค!AF10)</f>
        <v/>
      </c>
      <c r="KQ9" s="404" t="str">
        <f>IF(มค!AG10="","",มค!AG10)</f>
        <v/>
      </c>
      <c r="KR9" s="404" t="str">
        <f>IF(มค!AH10="","",มค!AH10)</f>
        <v/>
      </c>
      <c r="KS9" s="404" t="str">
        <f>IF(มค!AI10="","",มค!AI10)</f>
        <v/>
      </c>
      <c r="KT9" s="402" t="str">
        <f>IF(มค!AJ10="","",มค!AJ10)</f>
        <v/>
      </c>
      <c r="KU9" s="401" t="str">
        <f>IF(ข้อมูลนร.2!D10="","",ข้อมูลนร.2!D10)</f>
        <v/>
      </c>
      <c r="KV9" s="402"/>
      <c r="KW9" s="404" t="str">
        <f>IF(กพ!E10="","",กพ!E10)</f>
        <v/>
      </c>
      <c r="KX9" s="404" t="str">
        <f>IF(กพ!F10="","",กพ!F10)</f>
        <v/>
      </c>
      <c r="KY9" s="404" t="str">
        <f>IF(กพ!G10="","",กพ!G10)</f>
        <v/>
      </c>
      <c r="KZ9" s="404" t="str">
        <f>IF(กพ!H10="","",กพ!H10)</f>
        <v/>
      </c>
      <c r="LA9" s="404" t="str">
        <f>IF(กพ!I10="","",กพ!I10)</f>
        <v/>
      </c>
      <c r="LB9" s="404" t="str">
        <f>IF(กพ!J10="","",กพ!J10)</f>
        <v/>
      </c>
      <c r="LC9" s="404" t="str">
        <f>IF(กพ!K10="","",กพ!K10)</f>
        <v/>
      </c>
      <c r="LD9" s="404" t="str">
        <f>IF(กพ!L10="","",กพ!L10)</f>
        <v/>
      </c>
      <c r="LE9" s="404" t="str">
        <f>IF(กพ!M10="","",กพ!M10)</f>
        <v/>
      </c>
      <c r="LF9" s="404" t="str">
        <f>IF(กพ!N10="","",กพ!N10)</f>
        <v/>
      </c>
      <c r="LG9" s="404" t="str">
        <f>IF(กพ!O10="","",กพ!O10)</f>
        <v/>
      </c>
      <c r="LH9" s="404" t="str">
        <f>IF(กพ!P10="","",กพ!P10)</f>
        <v/>
      </c>
      <c r="LI9" s="404" t="str">
        <f>IF(กพ!Q10="","",กพ!Q10)</f>
        <v/>
      </c>
      <c r="LJ9" s="404" t="str">
        <f>IF(กพ!R10="","",กพ!R10)</f>
        <v/>
      </c>
      <c r="LK9" s="404" t="str">
        <f>IF(กพ!S10="","",กพ!S10)</f>
        <v/>
      </c>
      <c r="LL9" s="404" t="str">
        <f>IF(กพ!T10="","",กพ!T10)</f>
        <v/>
      </c>
      <c r="LM9" s="404" t="str">
        <f>IF(กพ!U10="","",กพ!U10)</f>
        <v/>
      </c>
      <c r="LN9" s="404" t="str">
        <f>IF(กพ!V10="","",กพ!V10)</f>
        <v/>
      </c>
      <c r="LO9" s="404" t="str">
        <f>IF(กพ!W10="","",กพ!W10)</f>
        <v/>
      </c>
      <c r="LP9" s="404" t="str">
        <f>IF(กพ!X10="","",กพ!X10)</f>
        <v/>
      </c>
      <c r="LQ9" s="404" t="str">
        <f>IF(กพ!Y10="","",กพ!Y10)</f>
        <v/>
      </c>
      <c r="LR9" s="404" t="str">
        <f>IF(กพ!Z10="","",กพ!Z10)</f>
        <v/>
      </c>
      <c r="LS9" s="404" t="str">
        <f>IF(กพ!AA10="","",กพ!AA10)</f>
        <v/>
      </c>
      <c r="LT9" s="404" t="str">
        <f>IF(กพ!AB10="","",กพ!AB10)</f>
        <v/>
      </c>
      <c r="LU9" s="404" t="str">
        <f>IF(กพ!AC10="","",กพ!AC10)</f>
        <v/>
      </c>
      <c r="LV9" s="404" t="str">
        <f>IF(กพ!AD10="","",กพ!AD10)</f>
        <v/>
      </c>
      <c r="LW9" s="404" t="str">
        <f>IF(กพ!AE10="","",กพ!AE10)</f>
        <v/>
      </c>
      <c r="LX9" s="404" t="str">
        <f>IF(กพ!AF10="","",กพ!AF10)</f>
        <v/>
      </c>
      <c r="LY9" s="404" t="str">
        <f>IF(กพ!AG10="","",กพ!AG10)</f>
        <v/>
      </c>
      <c r="LZ9" s="404" t="str">
        <f>IF(กพ!AH10="","",กพ!AH10)</f>
        <v/>
      </c>
      <c r="MA9" s="404" t="str">
        <f>IF(กพ!AI10="","",กพ!AI10)</f>
        <v/>
      </c>
      <c r="MB9" s="402" t="str">
        <f>IF(กพ!AJ10="","",กพ!AJ10)</f>
        <v/>
      </c>
      <c r="MC9" s="401" t="str">
        <f>IF(ข้อมูลนร.2!D10="","",ข้อมูลนร.2!D10)</f>
        <v/>
      </c>
      <c r="MD9" s="402"/>
      <c r="ME9" s="404" t="str">
        <f>IF(มีค!E10="","",มีค!E10)</f>
        <v/>
      </c>
      <c r="MF9" s="404" t="str">
        <f>IF(มีค!F10="","",มีค!F10)</f>
        <v/>
      </c>
      <c r="MG9" s="404" t="str">
        <f>IF(มีค!G10="","",มีค!G10)</f>
        <v/>
      </c>
      <c r="MH9" s="404" t="str">
        <f>IF(มีค!H10="","",มีค!H10)</f>
        <v/>
      </c>
      <c r="MI9" s="404" t="str">
        <f>IF(มีค!I10="","",มีค!I10)</f>
        <v/>
      </c>
      <c r="MJ9" s="404" t="str">
        <f>IF(มีค!J10="","",มีค!J10)</f>
        <v/>
      </c>
      <c r="MK9" s="404" t="str">
        <f>IF(มีค!K10="","",มีค!K10)</f>
        <v/>
      </c>
      <c r="ML9" s="404" t="str">
        <f>IF(มีค!L10="","",มีค!L10)</f>
        <v/>
      </c>
      <c r="MM9" s="404" t="str">
        <f>IF(มีค!M10="","",มีค!M10)</f>
        <v/>
      </c>
      <c r="MN9" s="404" t="str">
        <f>IF(มีค!N10="","",มีค!N10)</f>
        <v/>
      </c>
      <c r="MO9" s="404" t="str">
        <f>IF(มีค!O10="","",มีค!O10)</f>
        <v/>
      </c>
      <c r="MP9" s="404" t="str">
        <f>IF(มีค!P10="","",มีค!P10)</f>
        <v/>
      </c>
      <c r="MQ9" s="404" t="str">
        <f>IF(มีค!Q10="","",มีค!Q10)</f>
        <v/>
      </c>
      <c r="MR9" s="404" t="str">
        <f>IF(มีค!R10="","",มีค!R10)</f>
        <v/>
      </c>
      <c r="MS9" s="404" t="str">
        <f>IF(มีค!S10="","",มีค!S10)</f>
        <v/>
      </c>
      <c r="MT9" s="404" t="str">
        <f>IF(มีค!T10="","",มีค!T10)</f>
        <v/>
      </c>
      <c r="MU9" s="404" t="str">
        <f>IF(มีค!U10="","",มีค!U10)</f>
        <v/>
      </c>
      <c r="MV9" s="404" t="str">
        <f>IF(มีค!V10="","",มีค!V10)</f>
        <v/>
      </c>
      <c r="MW9" s="404" t="str">
        <f>IF(มีค!W10="","",มีค!W10)</f>
        <v/>
      </c>
      <c r="MX9" s="404" t="str">
        <f>IF(มีค!X10="","",มีค!X10)</f>
        <v/>
      </c>
      <c r="MY9" s="404" t="str">
        <f>IF(มีค!Y10="","",มีค!Y10)</f>
        <v/>
      </c>
      <c r="MZ9" s="404" t="str">
        <f>IF(มีค!Z10="","",มีค!Z10)</f>
        <v/>
      </c>
      <c r="NA9" s="404" t="str">
        <f>IF(มีค!AA10="","",มีค!AA10)</f>
        <v/>
      </c>
      <c r="NB9" s="404" t="str">
        <f>IF(มีค!AB10="","",มีค!AB10)</f>
        <v/>
      </c>
      <c r="NC9" s="404" t="str">
        <f>IF(มีค!AC10="","",มีค!AC10)</f>
        <v/>
      </c>
      <c r="ND9" s="404" t="str">
        <f>IF(มีค!AD10="","",มีค!AD10)</f>
        <v/>
      </c>
      <c r="NE9" s="404" t="str">
        <f>IF(มีค!AE10="","",มีค!AE10)</f>
        <v/>
      </c>
      <c r="NF9" s="404" t="str">
        <f>IF(มีค!AF10="","",มีค!AF10)</f>
        <v/>
      </c>
      <c r="NG9" s="404" t="str">
        <f>IF(มีค!AG10="","",มีค!AG10)</f>
        <v/>
      </c>
      <c r="NH9" s="404" t="str">
        <f>IF(มีค!AH10="","",มีค!AH10)</f>
        <v/>
      </c>
      <c r="NI9" s="404" t="str">
        <f>IF(มีค!AI10="","",มีค!AI10)</f>
        <v/>
      </c>
      <c r="NJ9" s="402" t="str">
        <f>IF(มีค!AJ10="","",มีค!AJ10)</f>
        <v/>
      </c>
    </row>
    <row r="10" spans="1:374" s="231" customFormat="1" ht="18" customHeight="1">
      <c r="A10" s="401" t="str">
        <f>IF(ข้อมูลนร.2!D11="","",ข้อมูลนร.2!D11)</f>
        <v/>
      </c>
      <c r="B10" s="402"/>
      <c r="C10" s="403" t="str">
        <f>IF(พค!E11="","",พค!E11)</f>
        <v/>
      </c>
      <c r="D10" s="403" t="str">
        <f>IF(พค!F11="","",พค!F11)</f>
        <v/>
      </c>
      <c r="E10" s="403" t="str">
        <f>IF(พค!G11="","",พค!G11)</f>
        <v/>
      </c>
      <c r="F10" s="403" t="str">
        <f>IF(พค!H11="","",พค!H11)</f>
        <v/>
      </c>
      <c r="G10" s="403" t="str">
        <f>IF(พค!I11="","",พค!I11)</f>
        <v/>
      </c>
      <c r="H10" s="403" t="str">
        <f>IF(พค!J11="","",พค!J11)</f>
        <v/>
      </c>
      <c r="I10" s="403" t="str">
        <f>IF(พค!K11="","",พค!K11)</f>
        <v/>
      </c>
      <c r="J10" s="403" t="str">
        <f>IF(พค!L11="","",พค!L11)</f>
        <v/>
      </c>
      <c r="K10" s="403" t="str">
        <f>IF(พค!M11="","",พค!M11)</f>
        <v/>
      </c>
      <c r="L10" s="403" t="str">
        <f>IF(พค!N11="","",พค!N11)</f>
        <v/>
      </c>
      <c r="M10" s="403" t="str">
        <f>IF(พค!O11="","",พค!O11)</f>
        <v/>
      </c>
      <c r="N10" s="403" t="str">
        <f>IF(พค!P11="","",พค!P11)</f>
        <v/>
      </c>
      <c r="O10" s="403" t="str">
        <f>IF(พค!Q11="","",พค!Q11)</f>
        <v/>
      </c>
      <c r="P10" s="403" t="str">
        <f>IF(พค!R11="","",พค!R11)</f>
        <v/>
      </c>
      <c r="Q10" s="403" t="str">
        <f>IF(พค!S11="","",พค!S11)</f>
        <v/>
      </c>
      <c r="R10" s="403" t="str">
        <f>IF(พค!T11="","",พค!T11)</f>
        <v/>
      </c>
      <c r="S10" s="403" t="str">
        <f>IF(พค!U11="","",พค!U11)</f>
        <v/>
      </c>
      <c r="T10" s="403" t="str">
        <f>IF(พค!V11="","",พค!V11)</f>
        <v/>
      </c>
      <c r="U10" s="403" t="str">
        <f>IF(พค!W11="","",พค!W11)</f>
        <v/>
      </c>
      <c r="V10" s="403" t="str">
        <f>IF(พค!X11="","",พค!X11)</f>
        <v/>
      </c>
      <c r="W10" s="403" t="str">
        <f>IF(พค!Y11="","",พค!Y11)</f>
        <v/>
      </c>
      <c r="X10" s="403" t="str">
        <f>IF(พค!Z11="","",พค!Z11)</f>
        <v/>
      </c>
      <c r="Y10" s="403" t="str">
        <f>IF(พค!AA11="","",พค!AA11)</f>
        <v/>
      </c>
      <c r="Z10" s="403" t="str">
        <f>IF(พค!AB11="","",พค!AB11)</f>
        <v/>
      </c>
      <c r="AA10" s="403" t="str">
        <f>IF(พค!AC11="","",พค!AC11)</f>
        <v/>
      </c>
      <c r="AB10" s="403" t="str">
        <f>IF(พค!AD11="","",พค!AD11)</f>
        <v/>
      </c>
      <c r="AC10" s="403" t="str">
        <f>IF(พค!AE11="","",พค!AE11)</f>
        <v/>
      </c>
      <c r="AD10" s="403" t="str">
        <f>IF(พค!AF11="","",พค!AF11)</f>
        <v/>
      </c>
      <c r="AE10" s="403" t="str">
        <f>IF(พค!AG11="","",พค!AG11)</f>
        <v/>
      </c>
      <c r="AF10" s="403" t="str">
        <f>IF(พค!AH11="","",พค!AH11)</f>
        <v/>
      </c>
      <c r="AG10" s="403" t="str">
        <f>IF(พค!AI11="","",พค!AI11)</f>
        <v/>
      </c>
      <c r="AH10" s="402" t="str">
        <f>IF(พค!AJ11="","",พค!AJ11)</f>
        <v/>
      </c>
      <c r="AI10" s="401" t="str">
        <f>IF(ข้อมูลนร.2!D11="","",ข้อมูลนร.2!D11)</f>
        <v/>
      </c>
      <c r="AJ10" s="402"/>
      <c r="AK10" s="404" t="str">
        <f>IF(มิย!E11="","",มิย!E11)</f>
        <v/>
      </c>
      <c r="AL10" s="404" t="str">
        <f>IF(มิย!F11="","",มิย!F11)</f>
        <v/>
      </c>
      <c r="AM10" s="404" t="str">
        <f>IF(มิย!G11="","",มิย!G11)</f>
        <v/>
      </c>
      <c r="AN10" s="404" t="str">
        <f>IF(มิย!H11="","",มิย!H11)</f>
        <v/>
      </c>
      <c r="AO10" s="404" t="str">
        <f>IF(มิย!I11="","",มิย!I11)</f>
        <v/>
      </c>
      <c r="AP10" s="404" t="str">
        <f>IF(มิย!J11="","",มิย!J11)</f>
        <v/>
      </c>
      <c r="AQ10" s="404" t="str">
        <f>IF(มิย!K11="","",มิย!K11)</f>
        <v/>
      </c>
      <c r="AR10" s="404" t="str">
        <f>IF(มิย!L11="","",มิย!L11)</f>
        <v/>
      </c>
      <c r="AS10" s="404" t="str">
        <f>IF(มิย!M11="","",มิย!M11)</f>
        <v/>
      </c>
      <c r="AT10" s="404" t="str">
        <f>IF(มิย!N11="","",มิย!N11)</f>
        <v/>
      </c>
      <c r="AU10" s="404" t="str">
        <f>IF(มิย!O11="","",มิย!O11)</f>
        <v/>
      </c>
      <c r="AV10" s="404" t="str">
        <f>IF(มิย!P11="","",มิย!P11)</f>
        <v/>
      </c>
      <c r="AW10" s="404" t="str">
        <f>IF(มิย!Q11="","",มิย!Q11)</f>
        <v/>
      </c>
      <c r="AX10" s="404" t="str">
        <f>IF(มิย!R11="","",มิย!R11)</f>
        <v/>
      </c>
      <c r="AY10" s="404" t="str">
        <f>IF(มิย!S11="","",มิย!S11)</f>
        <v/>
      </c>
      <c r="AZ10" s="404" t="str">
        <f>IF(มิย!T11="","",มิย!T11)</f>
        <v/>
      </c>
      <c r="BA10" s="404" t="str">
        <f>IF(มิย!U11="","",มิย!U11)</f>
        <v/>
      </c>
      <c r="BB10" s="404" t="str">
        <f>IF(มิย!V11="","",มิย!V11)</f>
        <v/>
      </c>
      <c r="BC10" s="404" t="str">
        <f>IF(มิย!W11="","",มิย!W11)</f>
        <v/>
      </c>
      <c r="BD10" s="404" t="str">
        <f>IF(มิย!X11="","",มิย!X11)</f>
        <v/>
      </c>
      <c r="BE10" s="404" t="str">
        <f>IF(มิย!Y11="","",มิย!Y11)</f>
        <v/>
      </c>
      <c r="BF10" s="404" t="str">
        <f>IF(มิย!Z11="","",มิย!Z11)</f>
        <v/>
      </c>
      <c r="BG10" s="404" t="str">
        <f>IF(มิย!AA11="","",มิย!AA11)</f>
        <v/>
      </c>
      <c r="BH10" s="404" t="str">
        <f>IF(มิย!AB11="","",มิย!AB11)</f>
        <v/>
      </c>
      <c r="BI10" s="404" t="str">
        <f>IF(มิย!AC11="","",มิย!AC11)</f>
        <v/>
      </c>
      <c r="BJ10" s="404" t="str">
        <f>IF(มิย!AD11="","",มิย!AD11)</f>
        <v/>
      </c>
      <c r="BK10" s="404" t="str">
        <f>IF(มิย!AE11="","",มิย!AE11)</f>
        <v/>
      </c>
      <c r="BL10" s="404" t="str">
        <f>IF(มิย!AF11="","",มิย!AF11)</f>
        <v/>
      </c>
      <c r="BM10" s="404" t="str">
        <f>IF(มิย!AG11="","",มิย!AG11)</f>
        <v/>
      </c>
      <c r="BN10" s="404" t="str">
        <f>IF(มิย!AH11="","",มิย!AH11)</f>
        <v/>
      </c>
      <c r="BO10" s="404" t="str">
        <f>IF(มิย!AI11="","",มิย!AI11)</f>
        <v/>
      </c>
      <c r="BP10" s="402" t="str">
        <f>IF(มิย!AJ11="","",มิย!AJ11)</f>
        <v/>
      </c>
      <c r="BQ10" s="401" t="str">
        <f>IF(ข้อมูลนร.2!D11="","",ข้อมูลนร.2!D11)</f>
        <v/>
      </c>
      <c r="BR10" s="402"/>
      <c r="BS10" s="402" t="str">
        <f>IF(กค!E11="","",กค!E11)</f>
        <v/>
      </c>
      <c r="BT10" s="404" t="str">
        <f>IF(กค!F11="","",กค!F11)</f>
        <v/>
      </c>
      <c r="BU10" s="404" t="str">
        <f>IF(กค!G11="","",กค!G11)</f>
        <v/>
      </c>
      <c r="BV10" s="404" t="str">
        <f>IF(กค!H11="","",กค!H11)</f>
        <v/>
      </c>
      <c r="BW10" s="404" t="str">
        <f>IF(กค!I11="","",กค!I11)</f>
        <v/>
      </c>
      <c r="BX10" s="404" t="str">
        <f>IF(กค!J11="","",กค!J11)</f>
        <v/>
      </c>
      <c r="BY10" s="404" t="str">
        <f>IF(กค!K11="","",กค!K11)</f>
        <v/>
      </c>
      <c r="BZ10" s="404" t="str">
        <f>IF(กค!L11="","",กค!L11)</f>
        <v/>
      </c>
      <c r="CA10" s="404" t="str">
        <f>IF(กค!M11="","",กค!M11)</f>
        <v/>
      </c>
      <c r="CB10" s="404" t="str">
        <f>IF(กค!N11="","",กค!N11)</f>
        <v/>
      </c>
      <c r="CC10" s="404" t="str">
        <f>IF(กค!O11="","",กค!O11)</f>
        <v/>
      </c>
      <c r="CD10" s="404" t="str">
        <f>IF(กค!P11="","",กค!P11)</f>
        <v/>
      </c>
      <c r="CE10" s="404" t="str">
        <f>IF(กค!Q11="","",กค!Q11)</f>
        <v/>
      </c>
      <c r="CF10" s="404" t="str">
        <f>IF(กค!R11="","",กค!R11)</f>
        <v/>
      </c>
      <c r="CG10" s="404" t="str">
        <f>IF(กค!S11="","",กค!S11)</f>
        <v/>
      </c>
      <c r="CH10" s="404" t="str">
        <f>IF(กค!T11="","",กค!T11)</f>
        <v/>
      </c>
      <c r="CI10" s="404" t="str">
        <f>IF(กค!U11="","",กค!U11)</f>
        <v/>
      </c>
      <c r="CJ10" s="404" t="str">
        <f>IF(กค!V11="","",กค!V11)</f>
        <v/>
      </c>
      <c r="CK10" s="404" t="str">
        <f>IF(กค!W11="","",กค!W11)</f>
        <v/>
      </c>
      <c r="CL10" s="404" t="str">
        <f>IF(กค!X11="","",กค!X11)</f>
        <v/>
      </c>
      <c r="CM10" s="404" t="str">
        <f>IF(กค!Y11="","",กค!Y11)</f>
        <v/>
      </c>
      <c r="CN10" s="404" t="str">
        <f>IF(กค!Z11="","",กค!Z11)</f>
        <v/>
      </c>
      <c r="CO10" s="404" t="str">
        <f>IF(กค!AA11="","",กค!AA11)</f>
        <v/>
      </c>
      <c r="CP10" s="404" t="str">
        <f>IF(กค!AB11="","",กค!AB11)</f>
        <v/>
      </c>
      <c r="CQ10" s="404" t="str">
        <f>IF(กค!AC11="","",กค!AC11)</f>
        <v/>
      </c>
      <c r="CR10" s="404" t="str">
        <f>IF(กค!AD11="","",กค!AD11)</f>
        <v/>
      </c>
      <c r="CS10" s="404" t="str">
        <f>IF(กค!AE11="","",กค!AE11)</f>
        <v/>
      </c>
      <c r="CT10" s="404" t="str">
        <f>IF(กค!AF11="","",กค!AF11)</f>
        <v/>
      </c>
      <c r="CU10" s="404" t="str">
        <f>IF(กค!AG11="","",กค!AG11)</f>
        <v/>
      </c>
      <c r="CV10" s="404" t="str">
        <f>IF(กค!AH11="","",กค!AH11)</f>
        <v/>
      </c>
      <c r="CW10" s="404" t="str">
        <f>IF(กค!AI11="","",กค!AI11)</f>
        <v/>
      </c>
      <c r="CX10" s="402" t="str">
        <f>IF(กค!AJ11="","",กค!AJ11)</f>
        <v/>
      </c>
      <c r="CY10" s="401" t="str">
        <f>IF(ข้อมูลนร.2!D11="","",ข้อมูลนร.2!D11)</f>
        <v/>
      </c>
      <c r="CZ10" s="402"/>
      <c r="DA10" s="404" t="str">
        <f>IF(สค!E11="","",สค!E11)</f>
        <v/>
      </c>
      <c r="DB10" s="404" t="str">
        <f>IF(สค!F11="","",สค!F11)</f>
        <v/>
      </c>
      <c r="DC10" s="404" t="str">
        <f>IF(สค!G11="","",สค!G11)</f>
        <v/>
      </c>
      <c r="DD10" s="404" t="str">
        <f>IF(สค!H11="","",สค!H11)</f>
        <v/>
      </c>
      <c r="DE10" s="404" t="str">
        <f>IF(สค!I11="","",สค!I11)</f>
        <v/>
      </c>
      <c r="DF10" s="404" t="str">
        <f>IF(สค!J11="","",สค!J11)</f>
        <v/>
      </c>
      <c r="DG10" s="404" t="str">
        <f>IF(สค!K11="","",สค!K11)</f>
        <v/>
      </c>
      <c r="DH10" s="404" t="str">
        <f>IF(สค!L11="","",สค!L11)</f>
        <v/>
      </c>
      <c r="DI10" s="404" t="str">
        <f>IF(สค!M11="","",สค!M11)</f>
        <v/>
      </c>
      <c r="DJ10" s="404" t="str">
        <f>IF(สค!N11="","",สค!N11)</f>
        <v/>
      </c>
      <c r="DK10" s="404" t="str">
        <f>IF(สค!O11="","",สค!O11)</f>
        <v/>
      </c>
      <c r="DL10" s="404" t="str">
        <f>IF(สค!P11="","",สค!P11)</f>
        <v/>
      </c>
      <c r="DM10" s="404" t="str">
        <f>IF(สค!Q11="","",สค!Q11)</f>
        <v/>
      </c>
      <c r="DN10" s="404" t="str">
        <f>IF(สค!R11="","",สค!R11)</f>
        <v/>
      </c>
      <c r="DO10" s="404" t="str">
        <f>IF(สค!S11="","",สค!S11)</f>
        <v/>
      </c>
      <c r="DP10" s="404" t="str">
        <f>IF(สค!T11="","",สค!T11)</f>
        <v/>
      </c>
      <c r="DQ10" s="404" t="str">
        <f>IF(สค!U11="","",สค!U11)</f>
        <v/>
      </c>
      <c r="DR10" s="404" t="str">
        <f>IF(สค!V11="","",สค!V11)</f>
        <v/>
      </c>
      <c r="DS10" s="404" t="str">
        <f>IF(สค!W11="","",สค!W11)</f>
        <v/>
      </c>
      <c r="DT10" s="404" t="str">
        <f>IF(สค!X11="","",สค!X11)</f>
        <v/>
      </c>
      <c r="DU10" s="404" t="str">
        <f>IF(สค!Y11="","",สค!Y11)</f>
        <v/>
      </c>
      <c r="DV10" s="404" t="str">
        <f>IF(สค!Z11="","",สค!Z11)</f>
        <v/>
      </c>
      <c r="DW10" s="404" t="str">
        <f>IF(สค!AA11="","",สค!AA11)</f>
        <v/>
      </c>
      <c r="DX10" s="404" t="str">
        <f>IF(สค!AB11="","",สค!AB11)</f>
        <v/>
      </c>
      <c r="DY10" s="404" t="str">
        <f>IF(สค!AC11="","",สค!AC11)</f>
        <v/>
      </c>
      <c r="DZ10" s="404" t="str">
        <f>IF(สค!AD11="","",สค!AD11)</f>
        <v/>
      </c>
      <c r="EA10" s="404" t="str">
        <f>IF(สค!AE11="","",สค!AE11)</f>
        <v/>
      </c>
      <c r="EB10" s="404" t="str">
        <f>IF(สค!AF11="","",สค!AF11)</f>
        <v/>
      </c>
      <c r="EC10" s="404" t="str">
        <f>IF(สค!AG11="","",สค!AG11)</f>
        <v/>
      </c>
      <c r="ED10" s="404" t="str">
        <f>IF(สค!AH11="","",สค!AH11)</f>
        <v/>
      </c>
      <c r="EE10" s="404" t="str">
        <f>IF(สค!AI11="","",สค!AI11)</f>
        <v/>
      </c>
      <c r="EF10" s="402" t="str">
        <f>IF(สค!AJ11="","",สค!AJ11)</f>
        <v/>
      </c>
      <c r="EG10" s="401" t="str">
        <f>IF(ข้อมูลนร.2!D11="","",ข้อมูลนร.2!D11)</f>
        <v/>
      </c>
      <c r="EH10" s="402"/>
      <c r="EI10" s="404" t="str">
        <f>IF(กย!E11="","",กย!E11)</f>
        <v/>
      </c>
      <c r="EJ10" s="404" t="str">
        <f>IF(กย!F11="","",กย!F11)</f>
        <v/>
      </c>
      <c r="EK10" s="404" t="str">
        <f>IF(กย!G11="","",กย!G11)</f>
        <v/>
      </c>
      <c r="EL10" s="404" t="str">
        <f>IF(กย!H11="","",กย!H11)</f>
        <v/>
      </c>
      <c r="EM10" s="404" t="str">
        <f>IF(กย!I11="","",กย!I11)</f>
        <v/>
      </c>
      <c r="EN10" s="404" t="str">
        <f>IF(กย!J11="","",กย!J11)</f>
        <v/>
      </c>
      <c r="EO10" s="404" t="str">
        <f>IF(กย!K11="","",กย!K11)</f>
        <v/>
      </c>
      <c r="EP10" s="404" t="str">
        <f>IF(กย!L11="","",กย!L11)</f>
        <v/>
      </c>
      <c r="EQ10" s="404" t="str">
        <f>IF(กย!M11="","",กย!M11)</f>
        <v/>
      </c>
      <c r="ER10" s="404" t="str">
        <f>IF(กย!N11="","",กย!N11)</f>
        <v/>
      </c>
      <c r="ES10" s="404" t="str">
        <f>IF(กย!O11="","",กย!O11)</f>
        <v/>
      </c>
      <c r="ET10" s="404" t="str">
        <f>IF(กย!P11="","",กย!P11)</f>
        <v/>
      </c>
      <c r="EU10" s="404" t="str">
        <f>IF(กย!Q11="","",กย!Q11)</f>
        <v/>
      </c>
      <c r="EV10" s="404" t="str">
        <f>IF(กย!R11="","",กย!R11)</f>
        <v/>
      </c>
      <c r="EW10" s="404" t="str">
        <f>IF(กย!S11="","",กย!S11)</f>
        <v/>
      </c>
      <c r="EX10" s="404" t="str">
        <f>IF(กย!T11="","",กย!T11)</f>
        <v/>
      </c>
      <c r="EY10" s="404" t="str">
        <f>IF(กย!U11="","",กย!U11)</f>
        <v/>
      </c>
      <c r="EZ10" s="404" t="str">
        <f>IF(กย!V11="","",กย!V11)</f>
        <v/>
      </c>
      <c r="FA10" s="404" t="str">
        <f>IF(กย!W11="","",กย!W11)</f>
        <v/>
      </c>
      <c r="FB10" s="404" t="str">
        <f>IF(กย!X11="","",กย!X11)</f>
        <v/>
      </c>
      <c r="FC10" s="404" t="str">
        <f>IF(กย!Y11="","",กย!Y11)</f>
        <v/>
      </c>
      <c r="FD10" s="404" t="str">
        <f>IF(กย!Z11="","",กย!Z11)</f>
        <v/>
      </c>
      <c r="FE10" s="404" t="str">
        <f>IF(กย!AA11="","",กย!AA11)</f>
        <v/>
      </c>
      <c r="FF10" s="404" t="str">
        <f>IF(กย!AB11="","",กย!AB11)</f>
        <v/>
      </c>
      <c r="FG10" s="404" t="str">
        <f>IF(กย!AC11="","",กย!AC11)</f>
        <v/>
      </c>
      <c r="FH10" s="404" t="str">
        <f>IF(กย!AD11="","",กย!AD11)</f>
        <v/>
      </c>
      <c r="FI10" s="404" t="str">
        <f>IF(กย!AE11="","",กย!AE11)</f>
        <v/>
      </c>
      <c r="FJ10" s="404" t="str">
        <f>IF(กย!AF11="","",กย!AF11)</f>
        <v/>
      </c>
      <c r="FK10" s="404" t="str">
        <f>IF(กย!AG11="","",กย!AG11)</f>
        <v/>
      </c>
      <c r="FL10" s="404" t="str">
        <f>IF(กย!AH11="","",กย!AH11)</f>
        <v/>
      </c>
      <c r="FM10" s="404" t="str">
        <f>IF(กย!AI11="","",กย!AI11)</f>
        <v/>
      </c>
      <c r="FN10" s="402" t="str">
        <f>IF(กย!AJ11="","",กย!AJ11)</f>
        <v/>
      </c>
      <c r="FO10" s="401" t="str">
        <f>IF(ข้อมูลนร.2!D11="","",ข้อมูลนร.2!D11)</f>
        <v/>
      </c>
      <c r="FP10" s="402"/>
      <c r="FQ10" s="404" t="str">
        <f>IF(ตค!E11="","",ตค!E11)</f>
        <v/>
      </c>
      <c r="FR10" s="404" t="str">
        <f>IF(ตค!F11="","",ตค!F11)</f>
        <v/>
      </c>
      <c r="FS10" s="404" t="str">
        <f>IF(ตค!G11="","",ตค!G11)</f>
        <v/>
      </c>
      <c r="FT10" s="404" t="str">
        <f>IF(ตค!H11="","",ตค!H11)</f>
        <v/>
      </c>
      <c r="FU10" s="404" t="str">
        <f>IF(ตค!I11="","",ตค!I11)</f>
        <v/>
      </c>
      <c r="FV10" s="404" t="str">
        <f>IF(ตค!J11="","",ตค!J11)</f>
        <v/>
      </c>
      <c r="FW10" s="404" t="str">
        <f>IF(ตค!K11="","",ตค!K11)</f>
        <v/>
      </c>
      <c r="FX10" s="404" t="str">
        <f>IF(ตค!L11="","",ตค!L11)</f>
        <v/>
      </c>
      <c r="FY10" s="404" t="str">
        <f>IF(ตค!M11="","",ตค!M11)</f>
        <v/>
      </c>
      <c r="FZ10" s="404" t="str">
        <f>IF(ตค!N11="","",ตค!N11)</f>
        <v/>
      </c>
      <c r="GA10" s="404" t="str">
        <f>IF(ตค!O11="","",ตค!O11)</f>
        <v/>
      </c>
      <c r="GB10" s="404" t="str">
        <f>IF(ตค!P11="","",ตค!P11)</f>
        <v/>
      </c>
      <c r="GC10" s="404" t="str">
        <f>IF(ตค!Q11="","",ตค!Q11)</f>
        <v/>
      </c>
      <c r="GD10" s="404" t="str">
        <f>IF(ตค!R11="","",ตค!R11)</f>
        <v/>
      </c>
      <c r="GE10" s="404" t="str">
        <f>IF(ตค!S11="","",ตค!S11)</f>
        <v/>
      </c>
      <c r="GF10" s="404" t="str">
        <f>IF(ตค!T11="","",ตค!T11)</f>
        <v/>
      </c>
      <c r="GG10" s="404" t="str">
        <f>IF(ตค!U11="","",ตค!U11)</f>
        <v/>
      </c>
      <c r="GH10" s="404" t="str">
        <f>IF(ตค!V11="","",ตค!V11)</f>
        <v/>
      </c>
      <c r="GI10" s="404" t="str">
        <f>IF(ตค!W11="","",ตค!W11)</f>
        <v/>
      </c>
      <c r="GJ10" s="404" t="str">
        <f>IF(ตค!X11="","",ตค!X11)</f>
        <v/>
      </c>
      <c r="GK10" s="404" t="str">
        <f>IF(ตค!Y11="","",ตค!Y11)</f>
        <v/>
      </c>
      <c r="GL10" s="404" t="str">
        <f>IF(ตค!Z11="","",ตค!Z11)</f>
        <v/>
      </c>
      <c r="GM10" s="404" t="str">
        <f>IF(ตค!AA11="","",ตค!AA11)</f>
        <v/>
      </c>
      <c r="GN10" s="404" t="str">
        <f>IF(ตค!AB11="","",ตค!AB11)</f>
        <v/>
      </c>
      <c r="GO10" s="404" t="str">
        <f>IF(ตค!AC11="","",ตค!AC11)</f>
        <v/>
      </c>
      <c r="GP10" s="404" t="str">
        <f>IF(ตค!AD11="","",ตค!AD11)</f>
        <v/>
      </c>
      <c r="GQ10" s="404" t="str">
        <f>IF(ตค!AE11="","",ตค!AE11)</f>
        <v/>
      </c>
      <c r="GR10" s="404" t="str">
        <f>IF(ตค!AF11="","",ตค!AF11)</f>
        <v/>
      </c>
      <c r="GS10" s="404" t="str">
        <f>IF(ตค!AG11="","",ตค!AG11)</f>
        <v/>
      </c>
      <c r="GT10" s="404" t="str">
        <f>IF(ตค!AH11="","",ตค!AH11)</f>
        <v/>
      </c>
      <c r="GU10" s="404" t="str">
        <f>IF(ตค!AI11="","",ตค!AI11)</f>
        <v/>
      </c>
      <c r="GV10" s="402" t="str">
        <f>IF(ตค!AJ11="","",ตค!AJ11)</f>
        <v/>
      </c>
      <c r="GW10" s="401" t="str">
        <f>IF(ข้อมูลนร.2!D11="","",ข้อมูลนร.2!D11)</f>
        <v/>
      </c>
      <c r="GX10" s="402"/>
      <c r="GY10" s="403" t="str">
        <f>IF(พย!E11="","",พย!E11)</f>
        <v/>
      </c>
      <c r="GZ10" s="403" t="str">
        <f>IF(พย!F11="","",พย!F11)</f>
        <v/>
      </c>
      <c r="HA10" s="403" t="str">
        <f>IF(พย!G11="","",พย!G11)</f>
        <v/>
      </c>
      <c r="HB10" s="403" t="str">
        <f>IF(พย!H11="","",พย!H11)</f>
        <v/>
      </c>
      <c r="HC10" s="403" t="str">
        <f>IF(พย!I11="","",พย!I11)</f>
        <v/>
      </c>
      <c r="HD10" s="403" t="str">
        <f>IF(พย!J11="","",พย!J11)</f>
        <v/>
      </c>
      <c r="HE10" s="403" t="str">
        <f>IF(พย!K11="","",พย!K11)</f>
        <v/>
      </c>
      <c r="HF10" s="403" t="str">
        <f>IF(พย!L11="","",พย!L11)</f>
        <v/>
      </c>
      <c r="HG10" s="403" t="str">
        <f>IF(พย!M11="","",พย!M11)</f>
        <v/>
      </c>
      <c r="HH10" s="403" t="str">
        <f>IF(พย!N11="","",พย!N11)</f>
        <v/>
      </c>
      <c r="HI10" s="403" t="str">
        <f>IF(พย!O11="","",พย!O11)</f>
        <v/>
      </c>
      <c r="HJ10" s="403" t="str">
        <f>IF(พย!P11="","",พย!P11)</f>
        <v/>
      </c>
      <c r="HK10" s="403" t="str">
        <f>IF(พย!Q11="","",พย!Q11)</f>
        <v/>
      </c>
      <c r="HL10" s="403" t="str">
        <f>IF(พย!R11="","",พย!R11)</f>
        <v/>
      </c>
      <c r="HM10" s="403" t="str">
        <f>IF(พย!S11="","",พย!S11)</f>
        <v/>
      </c>
      <c r="HN10" s="403" t="str">
        <f>IF(พย!T11="","",พย!T11)</f>
        <v/>
      </c>
      <c r="HO10" s="403" t="str">
        <f>IF(พย!U11="","",พย!U11)</f>
        <v/>
      </c>
      <c r="HP10" s="403" t="str">
        <f>IF(พย!V11="","",พย!V11)</f>
        <v/>
      </c>
      <c r="HQ10" s="403" t="str">
        <f>IF(พย!W11="","",พย!W11)</f>
        <v/>
      </c>
      <c r="HR10" s="403" t="str">
        <f>IF(พย!X11="","",พย!X11)</f>
        <v/>
      </c>
      <c r="HS10" s="403" t="str">
        <f>IF(พย!Y11="","",พย!Y11)</f>
        <v/>
      </c>
      <c r="HT10" s="403" t="str">
        <f>IF(พย!Z11="","",พย!Z11)</f>
        <v/>
      </c>
      <c r="HU10" s="403" t="str">
        <f>IF(พย!AA11="","",พย!AA11)</f>
        <v/>
      </c>
      <c r="HV10" s="403" t="str">
        <f>IF(พย!AB11="","",พย!AB11)</f>
        <v/>
      </c>
      <c r="HW10" s="403" t="str">
        <f>IF(พย!AC11="","",พย!AC11)</f>
        <v/>
      </c>
      <c r="HX10" s="403" t="str">
        <f>IF(พย!AD11="","",พย!AD11)</f>
        <v/>
      </c>
      <c r="HY10" s="403" t="str">
        <f>IF(พย!AE11="","",พย!AE11)</f>
        <v/>
      </c>
      <c r="HZ10" s="403" t="str">
        <f>IF(พย!AF11="","",พย!AF11)</f>
        <v/>
      </c>
      <c r="IA10" s="403" t="str">
        <f>IF(พย!AG11="","",พย!AG11)</f>
        <v/>
      </c>
      <c r="IB10" s="403" t="str">
        <f>IF(พย!AH11="","",พย!AH11)</f>
        <v/>
      </c>
      <c r="IC10" s="403" t="str">
        <f>IF(พย!AI11="","",พย!AI11)</f>
        <v/>
      </c>
      <c r="ID10" s="402" t="str">
        <f>IF(พย!AJ11="","",พย!AJ11)</f>
        <v/>
      </c>
      <c r="IE10" s="401" t="str">
        <f>IF(ข้อมูลนร.2!D11="","",ข้อมูลนร.2!D11)</f>
        <v/>
      </c>
      <c r="IF10" s="402"/>
      <c r="IG10" s="404" t="str">
        <f>IF(ธค!E11="","",ธค!E11)</f>
        <v/>
      </c>
      <c r="IH10" s="404" t="str">
        <f>IF(ธค!F11="","",ธค!F11)</f>
        <v/>
      </c>
      <c r="II10" s="404" t="str">
        <f>IF(ธค!G11="","",ธค!G11)</f>
        <v/>
      </c>
      <c r="IJ10" s="404" t="str">
        <f>IF(ธค!H11="","",ธค!H11)</f>
        <v/>
      </c>
      <c r="IK10" s="404" t="str">
        <f>IF(ธค!I11="","",ธค!I11)</f>
        <v/>
      </c>
      <c r="IL10" s="404" t="str">
        <f>IF(ธค!J11="","",ธค!J11)</f>
        <v/>
      </c>
      <c r="IM10" s="404" t="str">
        <f>IF(ธค!K11="","",ธค!K11)</f>
        <v/>
      </c>
      <c r="IN10" s="404" t="str">
        <f>IF(ธค!L11="","",ธค!L11)</f>
        <v/>
      </c>
      <c r="IO10" s="404" t="str">
        <f>IF(ธค!M11="","",ธค!M11)</f>
        <v/>
      </c>
      <c r="IP10" s="404" t="str">
        <f>IF(ธค!N11="","",ธค!N11)</f>
        <v/>
      </c>
      <c r="IQ10" s="404" t="str">
        <f>IF(ธค!O11="","",ธค!O11)</f>
        <v/>
      </c>
      <c r="IR10" s="404" t="str">
        <f>IF(ธค!P11="","",ธค!P11)</f>
        <v/>
      </c>
      <c r="IS10" s="404" t="str">
        <f>IF(ธค!Q11="","",ธค!Q11)</f>
        <v/>
      </c>
      <c r="IT10" s="404" t="str">
        <f>IF(ธค!R11="","",ธค!R11)</f>
        <v/>
      </c>
      <c r="IU10" s="404" t="str">
        <f>IF(ธค!S11="","",ธค!S11)</f>
        <v/>
      </c>
      <c r="IV10" s="404" t="str">
        <f>IF(ธค!T11="","",ธค!T11)</f>
        <v/>
      </c>
      <c r="IW10" s="404" t="str">
        <f>IF(ธค!U11="","",ธค!U11)</f>
        <v/>
      </c>
      <c r="IX10" s="404" t="str">
        <f>IF(ธค!V11="","",ธค!V11)</f>
        <v/>
      </c>
      <c r="IY10" s="404" t="str">
        <f>IF(ธค!W11="","",ธค!W11)</f>
        <v/>
      </c>
      <c r="IZ10" s="404" t="str">
        <f>IF(ธค!X11="","",ธค!X11)</f>
        <v/>
      </c>
      <c r="JA10" s="404" t="str">
        <f>IF(ธค!Y11="","",ธค!Y11)</f>
        <v/>
      </c>
      <c r="JB10" s="404" t="str">
        <f>IF(ธค!Z11="","",ธค!Z11)</f>
        <v/>
      </c>
      <c r="JC10" s="404" t="str">
        <f>IF(ธค!AA11="","",ธค!AA11)</f>
        <v/>
      </c>
      <c r="JD10" s="404" t="str">
        <f>IF(ธค!AB11="","",ธค!AB11)</f>
        <v/>
      </c>
      <c r="JE10" s="404" t="str">
        <f>IF(ธค!AC11="","",ธค!AC11)</f>
        <v/>
      </c>
      <c r="JF10" s="404" t="str">
        <f>IF(ธค!AD11="","",ธค!AD11)</f>
        <v/>
      </c>
      <c r="JG10" s="404" t="str">
        <f>IF(ธค!AE11="","",ธค!AE11)</f>
        <v/>
      </c>
      <c r="JH10" s="404" t="str">
        <f>IF(ธค!AF11="","",ธค!AF11)</f>
        <v/>
      </c>
      <c r="JI10" s="404" t="str">
        <f>IF(ธค!AG11="","",ธค!AG11)</f>
        <v/>
      </c>
      <c r="JJ10" s="404" t="str">
        <f>IF(ธค!AH11="","",ธค!AH11)</f>
        <v/>
      </c>
      <c r="JK10" s="404" t="str">
        <f>IF(ธค!AI11="","",ธค!AI11)</f>
        <v/>
      </c>
      <c r="JL10" s="402" t="str">
        <f>IF(ธค!AJ11="","",ธค!AJ11)</f>
        <v/>
      </c>
      <c r="JM10" s="401" t="str">
        <f>IF(ข้อมูลนร.2!D11="","",ข้อมูลนร.2!D11)</f>
        <v/>
      </c>
      <c r="JN10" s="402"/>
      <c r="JO10" s="404" t="str">
        <f>IF(มค!E11="","",มค!E11)</f>
        <v/>
      </c>
      <c r="JP10" s="404" t="str">
        <f>IF(มค!F11="","",มค!F11)</f>
        <v/>
      </c>
      <c r="JQ10" s="404" t="str">
        <f>IF(มค!G11="","",มค!G11)</f>
        <v/>
      </c>
      <c r="JR10" s="404" t="str">
        <f>IF(มค!H11="","",มค!H11)</f>
        <v/>
      </c>
      <c r="JS10" s="404" t="str">
        <f>IF(มค!I11="","",มค!I11)</f>
        <v/>
      </c>
      <c r="JT10" s="404" t="str">
        <f>IF(มค!J11="","",มค!J11)</f>
        <v/>
      </c>
      <c r="JU10" s="404" t="str">
        <f>IF(มค!K11="","",มค!K11)</f>
        <v/>
      </c>
      <c r="JV10" s="404" t="str">
        <f>IF(มค!L11="","",มค!L11)</f>
        <v/>
      </c>
      <c r="JW10" s="404" t="str">
        <f>IF(มค!M11="","",มค!M11)</f>
        <v/>
      </c>
      <c r="JX10" s="404" t="str">
        <f>IF(มค!N11="","",มค!N11)</f>
        <v/>
      </c>
      <c r="JY10" s="404" t="str">
        <f>IF(มค!O11="","",มค!O11)</f>
        <v/>
      </c>
      <c r="JZ10" s="404" t="str">
        <f>IF(มค!P11="","",มค!P11)</f>
        <v/>
      </c>
      <c r="KA10" s="404" t="str">
        <f>IF(มค!Q11="","",มค!Q11)</f>
        <v/>
      </c>
      <c r="KB10" s="404" t="str">
        <f>IF(มค!R11="","",มค!R11)</f>
        <v/>
      </c>
      <c r="KC10" s="404" t="str">
        <f>IF(มค!S11="","",มค!S11)</f>
        <v/>
      </c>
      <c r="KD10" s="404" t="str">
        <f>IF(มค!T11="","",มค!T11)</f>
        <v/>
      </c>
      <c r="KE10" s="404" t="str">
        <f>IF(มค!U11="","",มค!U11)</f>
        <v/>
      </c>
      <c r="KF10" s="404" t="str">
        <f>IF(มค!V11="","",มค!V11)</f>
        <v/>
      </c>
      <c r="KG10" s="404" t="str">
        <f>IF(มค!W11="","",มค!W11)</f>
        <v/>
      </c>
      <c r="KH10" s="404" t="str">
        <f>IF(มค!X11="","",มค!X11)</f>
        <v/>
      </c>
      <c r="KI10" s="404" t="str">
        <f>IF(มค!Y11="","",มค!Y11)</f>
        <v/>
      </c>
      <c r="KJ10" s="404" t="str">
        <f>IF(มค!Z11="","",มค!Z11)</f>
        <v/>
      </c>
      <c r="KK10" s="404" t="str">
        <f>IF(มค!AA11="","",มค!AA11)</f>
        <v/>
      </c>
      <c r="KL10" s="404" t="str">
        <f>IF(มค!AB11="","",มค!AB11)</f>
        <v/>
      </c>
      <c r="KM10" s="404" t="str">
        <f>IF(มค!AC11="","",มค!AC11)</f>
        <v/>
      </c>
      <c r="KN10" s="404" t="str">
        <f>IF(มค!AD11="","",มค!AD11)</f>
        <v/>
      </c>
      <c r="KO10" s="404" t="str">
        <f>IF(มค!AE11="","",มค!AE11)</f>
        <v/>
      </c>
      <c r="KP10" s="404" t="str">
        <f>IF(มค!AF11="","",มค!AF11)</f>
        <v/>
      </c>
      <c r="KQ10" s="404" t="str">
        <f>IF(มค!AG11="","",มค!AG11)</f>
        <v/>
      </c>
      <c r="KR10" s="404" t="str">
        <f>IF(มค!AH11="","",มค!AH11)</f>
        <v/>
      </c>
      <c r="KS10" s="404" t="str">
        <f>IF(มค!AI11="","",มค!AI11)</f>
        <v/>
      </c>
      <c r="KT10" s="402" t="str">
        <f>IF(มค!AJ11="","",มค!AJ11)</f>
        <v/>
      </c>
      <c r="KU10" s="401" t="str">
        <f>IF(ข้อมูลนร.2!D11="","",ข้อมูลนร.2!D11)</f>
        <v/>
      </c>
      <c r="KV10" s="402"/>
      <c r="KW10" s="404" t="str">
        <f>IF(กพ!E11="","",กพ!E11)</f>
        <v/>
      </c>
      <c r="KX10" s="404" t="str">
        <f>IF(กพ!F11="","",กพ!F11)</f>
        <v/>
      </c>
      <c r="KY10" s="404" t="str">
        <f>IF(กพ!G11="","",กพ!G11)</f>
        <v/>
      </c>
      <c r="KZ10" s="404" t="str">
        <f>IF(กพ!H11="","",กพ!H11)</f>
        <v/>
      </c>
      <c r="LA10" s="404" t="str">
        <f>IF(กพ!I11="","",กพ!I11)</f>
        <v/>
      </c>
      <c r="LB10" s="404" t="str">
        <f>IF(กพ!J11="","",กพ!J11)</f>
        <v/>
      </c>
      <c r="LC10" s="404" t="str">
        <f>IF(กพ!K11="","",กพ!K11)</f>
        <v/>
      </c>
      <c r="LD10" s="404" t="str">
        <f>IF(กพ!L11="","",กพ!L11)</f>
        <v/>
      </c>
      <c r="LE10" s="404" t="str">
        <f>IF(กพ!M11="","",กพ!M11)</f>
        <v/>
      </c>
      <c r="LF10" s="404" t="str">
        <f>IF(กพ!N11="","",กพ!N11)</f>
        <v/>
      </c>
      <c r="LG10" s="404" t="str">
        <f>IF(กพ!O11="","",กพ!O11)</f>
        <v/>
      </c>
      <c r="LH10" s="404" t="str">
        <f>IF(กพ!P11="","",กพ!P11)</f>
        <v/>
      </c>
      <c r="LI10" s="404" t="str">
        <f>IF(กพ!Q11="","",กพ!Q11)</f>
        <v/>
      </c>
      <c r="LJ10" s="404" t="str">
        <f>IF(กพ!R11="","",กพ!R11)</f>
        <v/>
      </c>
      <c r="LK10" s="404" t="str">
        <f>IF(กพ!S11="","",กพ!S11)</f>
        <v/>
      </c>
      <c r="LL10" s="404" t="str">
        <f>IF(กพ!T11="","",กพ!T11)</f>
        <v/>
      </c>
      <c r="LM10" s="404" t="str">
        <f>IF(กพ!U11="","",กพ!U11)</f>
        <v/>
      </c>
      <c r="LN10" s="404" t="str">
        <f>IF(กพ!V11="","",กพ!V11)</f>
        <v/>
      </c>
      <c r="LO10" s="404" t="str">
        <f>IF(กพ!W11="","",กพ!W11)</f>
        <v/>
      </c>
      <c r="LP10" s="404" t="str">
        <f>IF(กพ!X11="","",กพ!X11)</f>
        <v/>
      </c>
      <c r="LQ10" s="404" t="str">
        <f>IF(กพ!Y11="","",กพ!Y11)</f>
        <v/>
      </c>
      <c r="LR10" s="404" t="str">
        <f>IF(กพ!Z11="","",กพ!Z11)</f>
        <v/>
      </c>
      <c r="LS10" s="404" t="str">
        <f>IF(กพ!AA11="","",กพ!AA11)</f>
        <v/>
      </c>
      <c r="LT10" s="404" t="str">
        <f>IF(กพ!AB11="","",กพ!AB11)</f>
        <v/>
      </c>
      <c r="LU10" s="404" t="str">
        <f>IF(กพ!AC11="","",กพ!AC11)</f>
        <v/>
      </c>
      <c r="LV10" s="404" t="str">
        <f>IF(กพ!AD11="","",กพ!AD11)</f>
        <v/>
      </c>
      <c r="LW10" s="404" t="str">
        <f>IF(กพ!AE11="","",กพ!AE11)</f>
        <v/>
      </c>
      <c r="LX10" s="404" t="str">
        <f>IF(กพ!AF11="","",กพ!AF11)</f>
        <v/>
      </c>
      <c r="LY10" s="404" t="str">
        <f>IF(กพ!AG11="","",กพ!AG11)</f>
        <v/>
      </c>
      <c r="LZ10" s="404" t="str">
        <f>IF(กพ!AH11="","",กพ!AH11)</f>
        <v/>
      </c>
      <c r="MA10" s="404" t="str">
        <f>IF(กพ!AI11="","",กพ!AI11)</f>
        <v/>
      </c>
      <c r="MB10" s="402" t="str">
        <f>IF(กพ!AJ11="","",กพ!AJ11)</f>
        <v/>
      </c>
      <c r="MC10" s="401" t="str">
        <f>IF(ข้อมูลนร.2!D11="","",ข้อมูลนร.2!D11)</f>
        <v/>
      </c>
      <c r="MD10" s="402"/>
      <c r="ME10" s="404" t="str">
        <f>IF(มีค!E11="","",มีค!E11)</f>
        <v/>
      </c>
      <c r="MF10" s="404" t="str">
        <f>IF(มีค!F11="","",มีค!F11)</f>
        <v/>
      </c>
      <c r="MG10" s="404" t="str">
        <f>IF(มีค!G11="","",มีค!G11)</f>
        <v/>
      </c>
      <c r="MH10" s="404" t="str">
        <f>IF(มีค!H11="","",มีค!H11)</f>
        <v/>
      </c>
      <c r="MI10" s="404" t="str">
        <f>IF(มีค!I11="","",มีค!I11)</f>
        <v/>
      </c>
      <c r="MJ10" s="404" t="str">
        <f>IF(มีค!J11="","",มีค!J11)</f>
        <v/>
      </c>
      <c r="MK10" s="404" t="str">
        <f>IF(มีค!K11="","",มีค!K11)</f>
        <v/>
      </c>
      <c r="ML10" s="404" t="str">
        <f>IF(มีค!L11="","",มีค!L11)</f>
        <v/>
      </c>
      <c r="MM10" s="404" t="str">
        <f>IF(มีค!M11="","",มีค!M11)</f>
        <v/>
      </c>
      <c r="MN10" s="404" t="str">
        <f>IF(มีค!N11="","",มีค!N11)</f>
        <v/>
      </c>
      <c r="MO10" s="404" t="str">
        <f>IF(มีค!O11="","",มีค!O11)</f>
        <v/>
      </c>
      <c r="MP10" s="404" t="str">
        <f>IF(มีค!P11="","",มีค!P11)</f>
        <v/>
      </c>
      <c r="MQ10" s="404" t="str">
        <f>IF(มีค!Q11="","",มีค!Q11)</f>
        <v/>
      </c>
      <c r="MR10" s="404" t="str">
        <f>IF(มีค!R11="","",มีค!R11)</f>
        <v/>
      </c>
      <c r="MS10" s="404" t="str">
        <f>IF(มีค!S11="","",มีค!S11)</f>
        <v/>
      </c>
      <c r="MT10" s="404" t="str">
        <f>IF(มีค!T11="","",มีค!T11)</f>
        <v/>
      </c>
      <c r="MU10" s="404" t="str">
        <f>IF(มีค!U11="","",มีค!U11)</f>
        <v/>
      </c>
      <c r="MV10" s="404" t="str">
        <f>IF(มีค!V11="","",มีค!V11)</f>
        <v/>
      </c>
      <c r="MW10" s="404" t="str">
        <f>IF(มีค!W11="","",มีค!W11)</f>
        <v/>
      </c>
      <c r="MX10" s="404" t="str">
        <f>IF(มีค!X11="","",มีค!X11)</f>
        <v/>
      </c>
      <c r="MY10" s="404" t="str">
        <f>IF(มีค!Y11="","",มีค!Y11)</f>
        <v/>
      </c>
      <c r="MZ10" s="404" t="str">
        <f>IF(มีค!Z11="","",มีค!Z11)</f>
        <v/>
      </c>
      <c r="NA10" s="404" t="str">
        <f>IF(มีค!AA11="","",มีค!AA11)</f>
        <v/>
      </c>
      <c r="NB10" s="404" t="str">
        <f>IF(มีค!AB11="","",มีค!AB11)</f>
        <v/>
      </c>
      <c r="NC10" s="404" t="str">
        <f>IF(มีค!AC11="","",มีค!AC11)</f>
        <v/>
      </c>
      <c r="ND10" s="404" t="str">
        <f>IF(มีค!AD11="","",มีค!AD11)</f>
        <v/>
      </c>
      <c r="NE10" s="404" t="str">
        <f>IF(มีค!AE11="","",มีค!AE11)</f>
        <v/>
      </c>
      <c r="NF10" s="404" t="str">
        <f>IF(มีค!AF11="","",มีค!AF11)</f>
        <v/>
      </c>
      <c r="NG10" s="404" t="str">
        <f>IF(มีค!AG11="","",มีค!AG11)</f>
        <v/>
      </c>
      <c r="NH10" s="404" t="str">
        <f>IF(มีค!AH11="","",มีค!AH11)</f>
        <v/>
      </c>
      <c r="NI10" s="404" t="str">
        <f>IF(มีค!AI11="","",มีค!AI11)</f>
        <v/>
      </c>
      <c r="NJ10" s="402" t="str">
        <f>IF(มีค!AJ11="","",มีค!AJ11)</f>
        <v/>
      </c>
    </row>
    <row r="11" spans="1:374" s="231" customFormat="1" ht="18" customHeight="1">
      <c r="A11" s="401" t="str">
        <f>IF(ข้อมูลนร.2!D12="","",ข้อมูลนร.2!D12)</f>
        <v/>
      </c>
      <c r="B11" s="402"/>
      <c r="C11" s="403" t="str">
        <f>IF(พค!E12="","",พค!E12)</f>
        <v/>
      </c>
      <c r="D11" s="403" t="str">
        <f>IF(พค!F12="","",พค!F12)</f>
        <v/>
      </c>
      <c r="E11" s="403" t="str">
        <f>IF(พค!G12="","",พค!G12)</f>
        <v/>
      </c>
      <c r="F11" s="403" t="str">
        <f>IF(พค!H12="","",พค!H12)</f>
        <v/>
      </c>
      <c r="G11" s="403" t="str">
        <f>IF(พค!I12="","",พค!I12)</f>
        <v/>
      </c>
      <c r="H11" s="403" t="str">
        <f>IF(พค!J12="","",พค!J12)</f>
        <v/>
      </c>
      <c r="I11" s="403" t="str">
        <f>IF(พค!K12="","",พค!K12)</f>
        <v/>
      </c>
      <c r="J11" s="403" t="str">
        <f>IF(พค!L12="","",พค!L12)</f>
        <v/>
      </c>
      <c r="K11" s="403" t="str">
        <f>IF(พค!M12="","",พค!M12)</f>
        <v/>
      </c>
      <c r="L11" s="403" t="str">
        <f>IF(พค!N12="","",พค!N12)</f>
        <v/>
      </c>
      <c r="M11" s="403" t="str">
        <f>IF(พค!O12="","",พค!O12)</f>
        <v/>
      </c>
      <c r="N11" s="403" t="str">
        <f>IF(พค!P12="","",พค!P12)</f>
        <v/>
      </c>
      <c r="O11" s="403" t="str">
        <f>IF(พค!Q12="","",พค!Q12)</f>
        <v/>
      </c>
      <c r="P11" s="403" t="str">
        <f>IF(พค!R12="","",พค!R12)</f>
        <v/>
      </c>
      <c r="Q11" s="403" t="str">
        <f>IF(พค!S12="","",พค!S12)</f>
        <v/>
      </c>
      <c r="R11" s="403" t="str">
        <f>IF(พค!T12="","",พค!T12)</f>
        <v/>
      </c>
      <c r="S11" s="403" t="str">
        <f>IF(พค!U12="","",พค!U12)</f>
        <v/>
      </c>
      <c r="T11" s="403" t="str">
        <f>IF(พค!V12="","",พค!V12)</f>
        <v/>
      </c>
      <c r="U11" s="403" t="str">
        <f>IF(พค!W12="","",พค!W12)</f>
        <v/>
      </c>
      <c r="V11" s="403" t="str">
        <f>IF(พค!X12="","",พค!X12)</f>
        <v/>
      </c>
      <c r="W11" s="403" t="str">
        <f>IF(พค!Y12="","",พค!Y12)</f>
        <v/>
      </c>
      <c r="X11" s="403" t="str">
        <f>IF(พค!Z12="","",พค!Z12)</f>
        <v/>
      </c>
      <c r="Y11" s="403" t="str">
        <f>IF(พค!AA12="","",พค!AA12)</f>
        <v/>
      </c>
      <c r="Z11" s="403" t="str">
        <f>IF(พค!AB12="","",พค!AB12)</f>
        <v/>
      </c>
      <c r="AA11" s="403" t="str">
        <f>IF(พค!AC12="","",พค!AC12)</f>
        <v/>
      </c>
      <c r="AB11" s="403" t="str">
        <f>IF(พค!AD12="","",พค!AD12)</f>
        <v/>
      </c>
      <c r="AC11" s="403" t="str">
        <f>IF(พค!AE12="","",พค!AE12)</f>
        <v/>
      </c>
      <c r="AD11" s="403" t="str">
        <f>IF(พค!AF12="","",พค!AF12)</f>
        <v/>
      </c>
      <c r="AE11" s="403" t="str">
        <f>IF(พค!AG12="","",พค!AG12)</f>
        <v/>
      </c>
      <c r="AF11" s="403" t="str">
        <f>IF(พค!AH12="","",พค!AH12)</f>
        <v/>
      </c>
      <c r="AG11" s="403" t="str">
        <f>IF(พค!AI12="","",พค!AI12)</f>
        <v/>
      </c>
      <c r="AH11" s="402" t="str">
        <f>IF(พค!AJ12="","",พค!AJ12)</f>
        <v/>
      </c>
      <c r="AI11" s="401" t="str">
        <f>IF(ข้อมูลนร.2!D12="","",ข้อมูลนร.2!D12)</f>
        <v/>
      </c>
      <c r="AJ11" s="402"/>
      <c r="AK11" s="404" t="str">
        <f>IF(มิย!E12="","",มิย!E12)</f>
        <v/>
      </c>
      <c r="AL11" s="404" t="str">
        <f>IF(มิย!F12="","",มิย!F12)</f>
        <v/>
      </c>
      <c r="AM11" s="404" t="str">
        <f>IF(มิย!G12="","",มิย!G12)</f>
        <v/>
      </c>
      <c r="AN11" s="404" t="str">
        <f>IF(มิย!H12="","",มิย!H12)</f>
        <v/>
      </c>
      <c r="AO11" s="404" t="str">
        <f>IF(มิย!I12="","",มิย!I12)</f>
        <v/>
      </c>
      <c r="AP11" s="404" t="str">
        <f>IF(มิย!J12="","",มิย!J12)</f>
        <v/>
      </c>
      <c r="AQ11" s="404" t="str">
        <f>IF(มิย!K12="","",มิย!K12)</f>
        <v/>
      </c>
      <c r="AR11" s="404" t="str">
        <f>IF(มิย!L12="","",มิย!L12)</f>
        <v/>
      </c>
      <c r="AS11" s="404" t="str">
        <f>IF(มิย!M12="","",มิย!M12)</f>
        <v/>
      </c>
      <c r="AT11" s="404" t="str">
        <f>IF(มิย!N12="","",มิย!N12)</f>
        <v/>
      </c>
      <c r="AU11" s="404" t="str">
        <f>IF(มิย!O12="","",มิย!O12)</f>
        <v/>
      </c>
      <c r="AV11" s="404" t="str">
        <f>IF(มิย!P12="","",มิย!P12)</f>
        <v/>
      </c>
      <c r="AW11" s="404" t="str">
        <f>IF(มิย!Q12="","",มิย!Q12)</f>
        <v/>
      </c>
      <c r="AX11" s="404" t="str">
        <f>IF(มิย!R12="","",มิย!R12)</f>
        <v/>
      </c>
      <c r="AY11" s="404" t="str">
        <f>IF(มิย!S12="","",มิย!S12)</f>
        <v/>
      </c>
      <c r="AZ11" s="404" t="str">
        <f>IF(มิย!T12="","",มิย!T12)</f>
        <v/>
      </c>
      <c r="BA11" s="404" t="str">
        <f>IF(มิย!U12="","",มิย!U12)</f>
        <v/>
      </c>
      <c r="BB11" s="404" t="str">
        <f>IF(มิย!V12="","",มิย!V12)</f>
        <v/>
      </c>
      <c r="BC11" s="404" t="str">
        <f>IF(มิย!W12="","",มิย!W12)</f>
        <v/>
      </c>
      <c r="BD11" s="404" t="str">
        <f>IF(มิย!X12="","",มิย!X12)</f>
        <v/>
      </c>
      <c r="BE11" s="404" t="str">
        <f>IF(มิย!Y12="","",มิย!Y12)</f>
        <v/>
      </c>
      <c r="BF11" s="404" t="str">
        <f>IF(มิย!Z12="","",มิย!Z12)</f>
        <v/>
      </c>
      <c r="BG11" s="404" t="str">
        <f>IF(มิย!AA12="","",มิย!AA12)</f>
        <v/>
      </c>
      <c r="BH11" s="404" t="str">
        <f>IF(มิย!AB12="","",มิย!AB12)</f>
        <v/>
      </c>
      <c r="BI11" s="404" t="str">
        <f>IF(มิย!AC12="","",มิย!AC12)</f>
        <v/>
      </c>
      <c r="BJ11" s="404" t="str">
        <f>IF(มิย!AD12="","",มิย!AD12)</f>
        <v/>
      </c>
      <c r="BK11" s="404" t="str">
        <f>IF(มิย!AE12="","",มิย!AE12)</f>
        <v/>
      </c>
      <c r="BL11" s="404" t="str">
        <f>IF(มิย!AF12="","",มิย!AF12)</f>
        <v/>
      </c>
      <c r="BM11" s="404" t="str">
        <f>IF(มิย!AG12="","",มิย!AG12)</f>
        <v/>
      </c>
      <c r="BN11" s="404" t="str">
        <f>IF(มิย!AH12="","",มิย!AH12)</f>
        <v/>
      </c>
      <c r="BO11" s="404" t="str">
        <f>IF(มิย!AI12="","",มิย!AI12)</f>
        <v/>
      </c>
      <c r="BP11" s="402" t="str">
        <f>IF(มิย!AJ12="","",มิย!AJ12)</f>
        <v/>
      </c>
      <c r="BQ11" s="401" t="str">
        <f>IF(ข้อมูลนร.2!D12="","",ข้อมูลนร.2!D12)</f>
        <v/>
      </c>
      <c r="BR11" s="402"/>
      <c r="BS11" s="402" t="str">
        <f>IF(กค!E12="","",กค!E12)</f>
        <v/>
      </c>
      <c r="BT11" s="404" t="str">
        <f>IF(กค!F12="","",กค!F12)</f>
        <v/>
      </c>
      <c r="BU11" s="404" t="str">
        <f>IF(กค!G12="","",กค!G12)</f>
        <v/>
      </c>
      <c r="BV11" s="404" t="str">
        <f>IF(กค!H12="","",กค!H12)</f>
        <v/>
      </c>
      <c r="BW11" s="404" t="str">
        <f>IF(กค!I12="","",กค!I12)</f>
        <v/>
      </c>
      <c r="BX11" s="404" t="str">
        <f>IF(กค!J12="","",กค!J12)</f>
        <v/>
      </c>
      <c r="BY11" s="404" t="str">
        <f>IF(กค!K12="","",กค!K12)</f>
        <v/>
      </c>
      <c r="BZ11" s="404" t="str">
        <f>IF(กค!L12="","",กค!L12)</f>
        <v/>
      </c>
      <c r="CA11" s="404" t="str">
        <f>IF(กค!M12="","",กค!M12)</f>
        <v/>
      </c>
      <c r="CB11" s="404" t="str">
        <f>IF(กค!N12="","",กค!N12)</f>
        <v/>
      </c>
      <c r="CC11" s="404" t="str">
        <f>IF(กค!O12="","",กค!O12)</f>
        <v/>
      </c>
      <c r="CD11" s="404" t="str">
        <f>IF(กค!P12="","",กค!P12)</f>
        <v/>
      </c>
      <c r="CE11" s="404" t="str">
        <f>IF(กค!Q12="","",กค!Q12)</f>
        <v/>
      </c>
      <c r="CF11" s="404" t="str">
        <f>IF(กค!R12="","",กค!R12)</f>
        <v/>
      </c>
      <c r="CG11" s="404" t="str">
        <f>IF(กค!S12="","",กค!S12)</f>
        <v/>
      </c>
      <c r="CH11" s="404" t="str">
        <f>IF(กค!T12="","",กค!T12)</f>
        <v/>
      </c>
      <c r="CI11" s="404" t="str">
        <f>IF(กค!U12="","",กค!U12)</f>
        <v/>
      </c>
      <c r="CJ11" s="404" t="str">
        <f>IF(กค!V12="","",กค!V12)</f>
        <v/>
      </c>
      <c r="CK11" s="404" t="str">
        <f>IF(กค!W12="","",กค!W12)</f>
        <v/>
      </c>
      <c r="CL11" s="404" t="str">
        <f>IF(กค!X12="","",กค!X12)</f>
        <v/>
      </c>
      <c r="CM11" s="404" t="str">
        <f>IF(กค!Y12="","",กค!Y12)</f>
        <v/>
      </c>
      <c r="CN11" s="404" t="str">
        <f>IF(กค!Z12="","",กค!Z12)</f>
        <v/>
      </c>
      <c r="CO11" s="404" t="str">
        <f>IF(กค!AA12="","",กค!AA12)</f>
        <v/>
      </c>
      <c r="CP11" s="404" t="str">
        <f>IF(กค!AB12="","",กค!AB12)</f>
        <v/>
      </c>
      <c r="CQ11" s="404" t="str">
        <f>IF(กค!AC12="","",กค!AC12)</f>
        <v/>
      </c>
      <c r="CR11" s="404" t="str">
        <f>IF(กค!AD12="","",กค!AD12)</f>
        <v/>
      </c>
      <c r="CS11" s="404" t="str">
        <f>IF(กค!AE12="","",กค!AE12)</f>
        <v/>
      </c>
      <c r="CT11" s="404" t="str">
        <f>IF(กค!AF12="","",กค!AF12)</f>
        <v/>
      </c>
      <c r="CU11" s="404" t="str">
        <f>IF(กค!AG12="","",กค!AG12)</f>
        <v/>
      </c>
      <c r="CV11" s="404" t="str">
        <f>IF(กค!AH12="","",กค!AH12)</f>
        <v/>
      </c>
      <c r="CW11" s="404" t="str">
        <f>IF(กค!AI12="","",กค!AI12)</f>
        <v/>
      </c>
      <c r="CX11" s="402" t="str">
        <f>IF(กค!AJ12="","",กค!AJ12)</f>
        <v/>
      </c>
      <c r="CY11" s="401" t="str">
        <f>IF(ข้อมูลนร.2!D12="","",ข้อมูลนร.2!D12)</f>
        <v/>
      </c>
      <c r="CZ11" s="402"/>
      <c r="DA11" s="404" t="str">
        <f>IF(สค!E12="","",สค!E12)</f>
        <v/>
      </c>
      <c r="DB11" s="404" t="str">
        <f>IF(สค!F12="","",สค!F12)</f>
        <v/>
      </c>
      <c r="DC11" s="404" t="str">
        <f>IF(สค!G12="","",สค!G12)</f>
        <v/>
      </c>
      <c r="DD11" s="404" t="str">
        <f>IF(สค!H12="","",สค!H12)</f>
        <v/>
      </c>
      <c r="DE11" s="404" t="str">
        <f>IF(สค!I12="","",สค!I12)</f>
        <v/>
      </c>
      <c r="DF11" s="404" t="str">
        <f>IF(สค!J12="","",สค!J12)</f>
        <v/>
      </c>
      <c r="DG11" s="404" t="str">
        <f>IF(สค!K12="","",สค!K12)</f>
        <v/>
      </c>
      <c r="DH11" s="404" t="str">
        <f>IF(สค!L12="","",สค!L12)</f>
        <v/>
      </c>
      <c r="DI11" s="404" t="str">
        <f>IF(สค!M12="","",สค!M12)</f>
        <v/>
      </c>
      <c r="DJ11" s="404" t="str">
        <f>IF(สค!N12="","",สค!N12)</f>
        <v/>
      </c>
      <c r="DK11" s="404" t="str">
        <f>IF(สค!O12="","",สค!O12)</f>
        <v/>
      </c>
      <c r="DL11" s="404" t="str">
        <f>IF(สค!P12="","",สค!P12)</f>
        <v/>
      </c>
      <c r="DM11" s="404" t="str">
        <f>IF(สค!Q12="","",สค!Q12)</f>
        <v/>
      </c>
      <c r="DN11" s="404" t="str">
        <f>IF(สค!R12="","",สค!R12)</f>
        <v/>
      </c>
      <c r="DO11" s="404" t="str">
        <f>IF(สค!S12="","",สค!S12)</f>
        <v/>
      </c>
      <c r="DP11" s="404" t="str">
        <f>IF(สค!T12="","",สค!T12)</f>
        <v/>
      </c>
      <c r="DQ11" s="404" t="str">
        <f>IF(สค!U12="","",สค!U12)</f>
        <v/>
      </c>
      <c r="DR11" s="404" t="str">
        <f>IF(สค!V12="","",สค!V12)</f>
        <v/>
      </c>
      <c r="DS11" s="404" t="str">
        <f>IF(สค!W12="","",สค!W12)</f>
        <v/>
      </c>
      <c r="DT11" s="404" t="str">
        <f>IF(สค!X12="","",สค!X12)</f>
        <v/>
      </c>
      <c r="DU11" s="404" t="str">
        <f>IF(สค!Y12="","",สค!Y12)</f>
        <v/>
      </c>
      <c r="DV11" s="404" t="str">
        <f>IF(สค!Z12="","",สค!Z12)</f>
        <v/>
      </c>
      <c r="DW11" s="404" t="str">
        <f>IF(สค!AA12="","",สค!AA12)</f>
        <v/>
      </c>
      <c r="DX11" s="404" t="str">
        <f>IF(สค!AB12="","",สค!AB12)</f>
        <v/>
      </c>
      <c r="DY11" s="404" t="str">
        <f>IF(สค!AC12="","",สค!AC12)</f>
        <v/>
      </c>
      <c r="DZ11" s="404" t="str">
        <f>IF(สค!AD12="","",สค!AD12)</f>
        <v/>
      </c>
      <c r="EA11" s="404" t="str">
        <f>IF(สค!AE12="","",สค!AE12)</f>
        <v/>
      </c>
      <c r="EB11" s="404" t="str">
        <f>IF(สค!AF12="","",สค!AF12)</f>
        <v/>
      </c>
      <c r="EC11" s="404" t="str">
        <f>IF(สค!AG12="","",สค!AG12)</f>
        <v/>
      </c>
      <c r="ED11" s="404" t="str">
        <f>IF(สค!AH12="","",สค!AH12)</f>
        <v/>
      </c>
      <c r="EE11" s="404" t="str">
        <f>IF(สค!AI12="","",สค!AI12)</f>
        <v/>
      </c>
      <c r="EF11" s="402" t="str">
        <f>IF(สค!AJ12="","",สค!AJ12)</f>
        <v/>
      </c>
      <c r="EG11" s="401" t="str">
        <f>IF(ข้อมูลนร.2!D12="","",ข้อมูลนร.2!D12)</f>
        <v/>
      </c>
      <c r="EH11" s="402"/>
      <c r="EI11" s="404" t="str">
        <f>IF(กย!E12="","",กย!E12)</f>
        <v/>
      </c>
      <c r="EJ11" s="404" t="str">
        <f>IF(กย!F12="","",กย!F12)</f>
        <v/>
      </c>
      <c r="EK11" s="404" t="str">
        <f>IF(กย!G12="","",กย!G12)</f>
        <v/>
      </c>
      <c r="EL11" s="404" t="str">
        <f>IF(กย!H12="","",กย!H12)</f>
        <v/>
      </c>
      <c r="EM11" s="404" t="str">
        <f>IF(กย!I12="","",กย!I12)</f>
        <v/>
      </c>
      <c r="EN11" s="404" t="str">
        <f>IF(กย!J12="","",กย!J12)</f>
        <v/>
      </c>
      <c r="EO11" s="404" t="str">
        <f>IF(กย!K12="","",กย!K12)</f>
        <v/>
      </c>
      <c r="EP11" s="404" t="str">
        <f>IF(กย!L12="","",กย!L12)</f>
        <v/>
      </c>
      <c r="EQ11" s="404" t="str">
        <f>IF(กย!M12="","",กย!M12)</f>
        <v/>
      </c>
      <c r="ER11" s="404" t="str">
        <f>IF(กย!N12="","",กย!N12)</f>
        <v/>
      </c>
      <c r="ES11" s="404" t="str">
        <f>IF(กย!O12="","",กย!O12)</f>
        <v/>
      </c>
      <c r="ET11" s="404" t="str">
        <f>IF(กย!P12="","",กย!P12)</f>
        <v/>
      </c>
      <c r="EU11" s="404" t="str">
        <f>IF(กย!Q12="","",กย!Q12)</f>
        <v/>
      </c>
      <c r="EV11" s="404" t="str">
        <f>IF(กย!R12="","",กย!R12)</f>
        <v/>
      </c>
      <c r="EW11" s="404" t="str">
        <f>IF(กย!S12="","",กย!S12)</f>
        <v/>
      </c>
      <c r="EX11" s="404" t="str">
        <f>IF(กย!T12="","",กย!T12)</f>
        <v/>
      </c>
      <c r="EY11" s="404" t="str">
        <f>IF(กย!U12="","",กย!U12)</f>
        <v/>
      </c>
      <c r="EZ11" s="404" t="str">
        <f>IF(กย!V12="","",กย!V12)</f>
        <v/>
      </c>
      <c r="FA11" s="404" t="str">
        <f>IF(กย!W12="","",กย!W12)</f>
        <v/>
      </c>
      <c r="FB11" s="404" t="str">
        <f>IF(กย!X12="","",กย!X12)</f>
        <v/>
      </c>
      <c r="FC11" s="404" t="str">
        <f>IF(กย!Y12="","",กย!Y12)</f>
        <v/>
      </c>
      <c r="FD11" s="404" t="str">
        <f>IF(กย!Z12="","",กย!Z12)</f>
        <v/>
      </c>
      <c r="FE11" s="404" t="str">
        <f>IF(กย!AA12="","",กย!AA12)</f>
        <v/>
      </c>
      <c r="FF11" s="404" t="str">
        <f>IF(กย!AB12="","",กย!AB12)</f>
        <v/>
      </c>
      <c r="FG11" s="404" t="str">
        <f>IF(กย!AC12="","",กย!AC12)</f>
        <v/>
      </c>
      <c r="FH11" s="404" t="str">
        <f>IF(กย!AD12="","",กย!AD12)</f>
        <v/>
      </c>
      <c r="FI11" s="404" t="str">
        <f>IF(กย!AE12="","",กย!AE12)</f>
        <v/>
      </c>
      <c r="FJ11" s="404" t="str">
        <f>IF(กย!AF12="","",กย!AF12)</f>
        <v/>
      </c>
      <c r="FK11" s="404" t="str">
        <f>IF(กย!AG12="","",กย!AG12)</f>
        <v/>
      </c>
      <c r="FL11" s="404" t="str">
        <f>IF(กย!AH12="","",กย!AH12)</f>
        <v/>
      </c>
      <c r="FM11" s="404" t="str">
        <f>IF(กย!AI12="","",กย!AI12)</f>
        <v/>
      </c>
      <c r="FN11" s="402" t="str">
        <f>IF(กย!AJ12="","",กย!AJ12)</f>
        <v/>
      </c>
      <c r="FO11" s="401" t="str">
        <f>IF(ข้อมูลนร.2!D12="","",ข้อมูลนร.2!D12)</f>
        <v/>
      </c>
      <c r="FP11" s="402"/>
      <c r="FQ11" s="404" t="str">
        <f>IF(ตค!E12="","",ตค!E12)</f>
        <v/>
      </c>
      <c r="FR11" s="404" t="str">
        <f>IF(ตค!F12="","",ตค!F12)</f>
        <v/>
      </c>
      <c r="FS11" s="404" t="str">
        <f>IF(ตค!G12="","",ตค!G12)</f>
        <v/>
      </c>
      <c r="FT11" s="404" t="str">
        <f>IF(ตค!H12="","",ตค!H12)</f>
        <v/>
      </c>
      <c r="FU11" s="404" t="str">
        <f>IF(ตค!I12="","",ตค!I12)</f>
        <v/>
      </c>
      <c r="FV11" s="404" t="str">
        <f>IF(ตค!J12="","",ตค!J12)</f>
        <v/>
      </c>
      <c r="FW11" s="404" t="str">
        <f>IF(ตค!K12="","",ตค!K12)</f>
        <v/>
      </c>
      <c r="FX11" s="404" t="str">
        <f>IF(ตค!L12="","",ตค!L12)</f>
        <v/>
      </c>
      <c r="FY11" s="404" t="str">
        <f>IF(ตค!M12="","",ตค!M12)</f>
        <v/>
      </c>
      <c r="FZ11" s="404" t="str">
        <f>IF(ตค!N12="","",ตค!N12)</f>
        <v/>
      </c>
      <c r="GA11" s="404" t="str">
        <f>IF(ตค!O12="","",ตค!O12)</f>
        <v/>
      </c>
      <c r="GB11" s="404" t="str">
        <f>IF(ตค!P12="","",ตค!P12)</f>
        <v/>
      </c>
      <c r="GC11" s="404" t="str">
        <f>IF(ตค!Q12="","",ตค!Q12)</f>
        <v/>
      </c>
      <c r="GD11" s="404" t="str">
        <f>IF(ตค!R12="","",ตค!R12)</f>
        <v/>
      </c>
      <c r="GE11" s="404" t="str">
        <f>IF(ตค!S12="","",ตค!S12)</f>
        <v/>
      </c>
      <c r="GF11" s="404" t="str">
        <f>IF(ตค!T12="","",ตค!T12)</f>
        <v/>
      </c>
      <c r="GG11" s="404" t="str">
        <f>IF(ตค!U12="","",ตค!U12)</f>
        <v/>
      </c>
      <c r="GH11" s="404" t="str">
        <f>IF(ตค!V12="","",ตค!V12)</f>
        <v/>
      </c>
      <c r="GI11" s="404" t="str">
        <f>IF(ตค!W12="","",ตค!W12)</f>
        <v/>
      </c>
      <c r="GJ11" s="404" t="str">
        <f>IF(ตค!X12="","",ตค!X12)</f>
        <v/>
      </c>
      <c r="GK11" s="404" t="str">
        <f>IF(ตค!Y12="","",ตค!Y12)</f>
        <v/>
      </c>
      <c r="GL11" s="404" t="str">
        <f>IF(ตค!Z12="","",ตค!Z12)</f>
        <v/>
      </c>
      <c r="GM11" s="404" t="str">
        <f>IF(ตค!AA12="","",ตค!AA12)</f>
        <v/>
      </c>
      <c r="GN11" s="404" t="str">
        <f>IF(ตค!AB12="","",ตค!AB12)</f>
        <v/>
      </c>
      <c r="GO11" s="404" t="str">
        <f>IF(ตค!AC12="","",ตค!AC12)</f>
        <v/>
      </c>
      <c r="GP11" s="404" t="str">
        <f>IF(ตค!AD12="","",ตค!AD12)</f>
        <v/>
      </c>
      <c r="GQ11" s="404" t="str">
        <f>IF(ตค!AE12="","",ตค!AE12)</f>
        <v/>
      </c>
      <c r="GR11" s="404" t="str">
        <f>IF(ตค!AF12="","",ตค!AF12)</f>
        <v/>
      </c>
      <c r="GS11" s="404" t="str">
        <f>IF(ตค!AG12="","",ตค!AG12)</f>
        <v/>
      </c>
      <c r="GT11" s="404" t="str">
        <f>IF(ตค!AH12="","",ตค!AH12)</f>
        <v/>
      </c>
      <c r="GU11" s="404" t="str">
        <f>IF(ตค!AI12="","",ตค!AI12)</f>
        <v/>
      </c>
      <c r="GV11" s="402" t="str">
        <f>IF(ตค!AJ12="","",ตค!AJ12)</f>
        <v/>
      </c>
      <c r="GW11" s="401" t="str">
        <f>IF(ข้อมูลนร.2!D12="","",ข้อมูลนร.2!D12)</f>
        <v/>
      </c>
      <c r="GX11" s="402"/>
      <c r="GY11" s="403" t="str">
        <f>IF(พย!E12="","",พย!E12)</f>
        <v/>
      </c>
      <c r="GZ11" s="403" t="str">
        <f>IF(พย!F12="","",พย!F12)</f>
        <v/>
      </c>
      <c r="HA11" s="403" t="str">
        <f>IF(พย!G12="","",พย!G12)</f>
        <v/>
      </c>
      <c r="HB11" s="403" t="str">
        <f>IF(พย!H12="","",พย!H12)</f>
        <v/>
      </c>
      <c r="HC11" s="403" t="str">
        <f>IF(พย!I12="","",พย!I12)</f>
        <v/>
      </c>
      <c r="HD11" s="403" t="str">
        <f>IF(พย!J12="","",พย!J12)</f>
        <v/>
      </c>
      <c r="HE11" s="403" t="str">
        <f>IF(พย!K12="","",พย!K12)</f>
        <v/>
      </c>
      <c r="HF11" s="403" t="str">
        <f>IF(พย!L12="","",พย!L12)</f>
        <v/>
      </c>
      <c r="HG11" s="403" t="str">
        <f>IF(พย!M12="","",พย!M12)</f>
        <v/>
      </c>
      <c r="HH11" s="403" t="str">
        <f>IF(พย!N12="","",พย!N12)</f>
        <v/>
      </c>
      <c r="HI11" s="403" t="str">
        <f>IF(พย!O12="","",พย!O12)</f>
        <v/>
      </c>
      <c r="HJ11" s="403" t="str">
        <f>IF(พย!P12="","",พย!P12)</f>
        <v/>
      </c>
      <c r="HK11" s="403" t="str">
        <f>IF(พย!Q12="","",พย!Q12)</f>
        <v/>
      </c>
      <c r="HL11" s="403" t="str">
        <f>IF(พย!R12="","",พย!R12)</f>
        <v/>
      </c>
      <c r="HM11" s="403" t="str">
        <f>IF(พย!S12="","",พย!S12)</f>
        <v/>
      </c>
      <c r="HN11" s="403" t="str">
        <f>IF(พย!T12="","",พย!T12)</f>
        <v/>
      </c>
      <c r="HO11" s="403" t="str">
        <f>IF(พย!U12="","",พย!U12)</f>
        <v/>
      </c>
      <c r="HP11" s="403" t="str">
        <f>IF(พย!V12="","",พย!V12)</f>
        <v/>
      </c>
      <c r="HQ11" s="403" t="str">
        <f>IF(พย!W12="","",พย!W12)</f>
        <v/>
      </c>
      <c r="HR11" s="403" t="str">
        <f>IF(พย!X12="","",พย!X12)</f>
        <v/>
      </c>
      <c r="HS11" s="403" t="str">
        <f>IF(พย!Y12="","",พย!Y12)</f>
        <v/>
      </c>
      <c r="HT11" s="403" t="str">
        <f>IF(พย!Z12="","",พย!Z12)</f>
        <v/>
      </c>
      <c r="HU11" s="403" t="str">
        <f>IF(พย!AA12="","",พย!AA12)</f>
        <v/>
      </c>
      <c r="HV11" s="403" t="str">
        <f>IF(พย!AB12="","",พย!AB12)</f>
        <v/>
      </c>
      <c r="HW11" s="403" t="str">
        <f>IF(พย!AC12="","",พย!AC12)</f>
        <v/>
      </c>
      <c r="HX11" s="403" t="str">
        <f>IF(พย!AD12="","",พย!AD12)</f>
        <v/>
      </c>
      <c r="HY11" s="403" t="str">
        <f>IF(พย!AE12="","",พย!AE12)</f>
        <v/>
      </c>
      <c r="HZ11" s="403" t="str">
        <f>IF(พย!AF12="","",พย!AF12)</f>
        <v/>
      </c>
      <c r="IA11" s="403" t="str">
        <f>IF(พย!AG12="","",พย!AG12)</f>
        <v/>
      </c>
      <c r="IB11" s="403" t="str">
        <f>IF(พย!AH12="","",พย!AH12)</f>
        <v/>
      </c>
      <c r="IC11" s="403" t="str">
        <f>IF(พย!AI12="","",พย!AI12)</f>
        <v/>
      </c>
      <c r="ID11" s="402" t="str">
        <f>IF(พย!AJ12="","",พย!AJ12)</f>
        <v/>
      </c>
      <c r="IE11" s="401" t="str">
        <f>IF(ข้อมูลนร.2!D12="","",ข้อมูลนร.2!D12)</f>
        <v/>
      </c>
      <c r="IF11" s="402"/>
      <c r="IG11" s="404" t="str">
        <f>IF(ธค!E12="","",ธค!E12)</f>
        <v/>
      </c>
      <c r="IH11" s="404" t="str">
        <f>IF(ธค!F12="","",ธค!F12)</f>
        <v/>
      </c>
      <c r="II11" s="404" t="str">
        <f>IF(ธค!G12="","",ธค!G12)</f>
        <v/>
      </c>
      <c r="IJ11" s="404" t="str">
        <f>IF(ธค!H12="","",ธค!H12)</f>
        <v/>
      </c>
      <c r="IK11" s="404" t="str">
        <f>IF(ธค!I12="","",ธค!I12)</f>
        <v/>
      </c>
      <c r="IL11" s="404" t="str">
        <f>IF(ธค!J12="","",ธค!J12)</f>
        <v/>
      </c>
      <c r="IM11" s="404" t="str">
        <f>IF(ธค!K12="","",ธค!K12)</f>
        <v/>
      </c>
      <c r="IN11" s="404" t="str">
        <f>IF(ธค!L12="","",ธค!L12)</f>
        <v/>
      </c>
      <c r="IO11" s="404" t="str">
        <f>IF(ธค!M12="","",ธค!M12)</f>
        <v/>
      </c>
      <c r="IP11" s="404" t="str">
        <f>IF(ธค!N12="","",ธค!N12)</f>
        <v/>
      </c>
      <c r="IQ11" s="404" t="str">
        <f>IF(ธค!O12="","",ธค!O12)</f>
        <v/>
      </c>
      <c r="IR11" s="404" t="str">
        <f>IF(ธค!P12="","",ธค!P12)</f>
        <v/>
      </c>
      <c r="IS11" s="404" t="str">
        <f>IF(ธค!Q12="","",ธค!Q12)</f>
        <v/>
      </c>
      <c r="IT11" s="404" t="str">
        <f>IF(ธค!R12="","",ธค!R12)</f>
        <v/>
      </c>
      <c r="IU11" s="404" t="str">
        <f>IF(ธค!S12="","",ธค!S12)</f>
        <v/>
      </c>
      <c r="IV11" s="404" t="str">
        <f>IF(ธค!T12="","",ธค!T12)</f>
        <v/>
      </c>
      <c r="IW11" s="404" t="str">
        <f>IF(ธค!U12="","",ธค!U12)</f>
        <v/>
      </c>
      <c r="IX11" s="404" t="str">
        <f>IF(ธค!V12="","",ธค!V12)</f>
        <v/>
      </c>
      <c r="IY11" s="404" t="str">
        <f>IF(ธค!W12="","",ธค!W12)</f>
        <v/>
      </c>
      <c r="IZ11" s="404" t="str">
        <f>IF(ธค!X12="","",ธค!X12)</f>
        <v/>
      </c>
      <c r="JA11" s="404" t="str">
        <f>IF(ธค!Y12="","",ธค!Y12)</f>
        <v/>
      </c>
      <c r="JB11" s="404" t="str">
        <f>IF(ธค!Z12="","",ธค!Z12)</f>
        <v/>
      </c>
      <c r="JC11" s="404" t="str">
        <f>IF(ธค!AA12="","",ธค!AA12)</f>
        <v/>
      </c>
      <c r="JD11" s="404" t="str">
        <f>IF(ธค!AB12="","",ธค!AB12)</f>
        <v/>
      </c>
      <c r="JE11" s="404" t="str">
        <f>IF(ธค!AC12="","",ธค!AC12)</f>
        <v/>
      </c>
      <c r="JF11" s="404" t="str">
        <f>IF(ธค!AD12="","",ธค!AD12)</f>
        <v/>
      </c>
      <c r="JG11" s="404" t="str">
        <f>IF(ธค!AE12="","",ธค!AE12)</f>
        <v/>
      </c>
      <c r="JH11" s="404" t="str">
        <f>IF(ธค!AF12="","",ธค!AF12)</f>
        <v/>
      </c>
      <c r="JI11" s="404" t="str">
        <f>IF(ธค!AG12="","",ธค!AG12)</f>
        <v/>
      </c>
      <c r="JJ11" s="404" t="str">
        <f>IF(ธค!AH12="","",ธค!AH12)</f>
        <v/>
      </c>
      <c r="JK11" s="404" t="str">
        <f>IF(ธค!AI12="","",ธค!AI12)</f>
        <v/>
      </c>
      <c r="JL11" s="402" t="str">
        <f>IF(ธค!AJ12="","",ธค!AJ12)</f>
        <v/>
      </c>
      <c r="JM11" s="401" t="str">
        <f>IF(ข้อมูลนร.2!D12="","",ข้อมูลนร.2!D12)</f>
        <v/>
      </c>
      <c r="JN11" s="402"/>
      <c r="JO11" s="404" t="str">
        <f>IF(มค!E12="","",มค!E12)</f>
        <v/>
      </c>
      <c r="JP11" s="404" t="str">
        <f>IF(มค!F12="","",มค!F12)</f>
        <v/>
      </c>
      <c r="JQ11" s="404" t="str">
        <f>IF(มค!G12="","",มค!G12)</f>
        <v/>
      </c>
      <c r="JR11" s="404" t="str">
        <f>IF(มค!H12="","",มค!H12)</f>
        <v/>
      </c>
      <c r="JS11" s="404" t="str">
        <f>IF(มค!I12="","",มค!I12)</f>
        <v/>
      </c>
      <c r="JT11" s="404" t="str">
        <f>IF(มค!J12="","",มค!J12)</f>
        <v/>
      </c>
      <c r="JU11" s="404" t="str">
        <f>IF(มค!K12="","",มค!K12)</f>
        <v/>
      </c>
      <c r="JV11" s="404" t="str">
        <f>IF(มค!L12="","",มค!L12)</f>
        <v/>
      </c>
      <c r="JW11" s="404" t="str">
        <f>IF(มค!M12="","",มค!M12)</f>
        <v/>
      </c>
      <c r="JX11" s="404" t="str">
        <f>IF(มค!N12="","",มค!N12)</f>
        <v/>
      </c>
      <c r="JY11" s="404" t="str">
        <f>IF(มค!O12="","",มค!O12)</f>
        <v/>
      </c>
      <c r="JZ11" s="404" t="str">
        <f>IF(มค!P12="","",มค!P12)</f>
        <v/>
      </c>
      <c r="KA11" s="404" t="str">
        <f>IF(มค!Q12="","",มค!Q12)</f>
        <v/>
      </c>
      <c r="KB11" s="404" t="str">
        <f>IF(มค!R12="","",มค!R12)</f>
        <v/>
      </c>
      <c r="KC11" s="404" t="str">
        <f>IF(มค!S12="","",มค!S12)</f>
        <v/>
      </c>
      <c r="KD11" s="404" t="str">
        <f>IF(มค!T12="","",มค!T12)</f>
        <v/>
      </c>
      <c r="KE11" s="404" t="str">
        <f>IF(มค!U12="","",มค!U12)</f>
        <v/>
      </c>
      <c r="KF11" s="404" t="str">
        <f>IF(มค!V12="","",มค!V12)</f>
        <v/>
      </c>
      <c r="KG11" s="404" t="str">
        <f>IF(มค!W12="","",มค!W12)</f>
        <v/>
      </c>
      <c r="KH11" s="404" t="str">
        <f>IF(มค!X12="","",มค!X12)</f>
        <v/>
      </c>
      <c r="KI11" s="404" t="str">
        <f>IF(มค!Y12="","",มค!Y12)</f>
        <v/>
      </c>
      <c r="KJ11" s="404" t="str">
        <f>IF(มค!Z12="","",มค!Z12)</f>
        <v/>
      </c>
      <c r="KK11" s="404" t="str">
        <f>IF(มค!AA12="","",มค!AA12)</f>
        <v/>
      </c>
      <c r="KL11" s="404" t="str">
        <f>IF(มค!AB12="","",มค!AB12)</f>
        <v/>
      </c>
      <c r="KM11" s="404" t="str">
        <f>IF(มค!AC12="","",มค!AC12)</f>
        <v/>
      </c>
      <c r="KN11" s="404" t="str">
        <f>IF(มค!AD12="","",มค!AD12)</f>
        <v/>
      </c>
      <c r="KO11" s="404" t="str">
        <f>IF(มค!AE12="","",มค!AE12)</f>
        <v/>
      </c>
      <c r="KP11" s="404" t="str">
        <f>IF(มค!AF12="","",มค!AF12)</f>
        <v/>
      </c>
      <c r="KQ11" s="404" t="str">
        <f>IF(มค!AG12="","",มค!AG12)</f>
        <v/>
      </c>
      <c r="KR11" s="404" t="str">
        <f>IF(มค!AH12="","",มค!AH12)</f>
        <v/>
      </c>
      <c r="KS11" s="404" t="str">
        <f>IF(มค!AI12="","",มค!AI12)</f>
        <v/>
      </c>
      <c r="KT11" s="402" t="str">
        <f>IF(มค!AJ12="","",มค!AJ12)</f>
        <v/>
      </c>
      <c r="KU11" s="401" t="str">
        <f>IF(ข้อมูลนร.2!D12="","",ข้อมูลนร.2!D12)</f>
        <v/>
      </c>
      <c r="KV11" s="402"/>
      <c r="KW11" s="404" t="str">
        <f>IF(กพ!E12="","",กพ!E12)</f>
        <v/>
      </c>
      <c r="KX11" s="404" t="str">
        <f>IF(กพ!F12="","",กพ!F12)</f>
        <v/>
      </c>
      <c r="KY11" s="404" t="str">
        <f>IF(กพ!G12="","",กพ!G12)</f>
        <v/>
      </c>
      <c r="KZ11" s="404" t="str">
        <f>IF(กพ!H12="","",กพ!H12)</f>
        <v/>
      </c>
      <c r="LA11" s="404" t="str">
        <f>IF(กพ!I12="","",กพ!I12)</f>
        <v/>
      </c>
      <c r="LB11" s="404" t="str">
        <f>IF(กพ!J12="","",กพ!J12)</f>
        <v/>
      </c>
      <c r="LC11" s="404" t="str">
        <f>IF(กพ!K12="","",กพ!K12)</f>
        <v/>
      </c>
      <c r="LD11" s="404" t="str">
        <f>IF(กพ!L12="","",กพ!L12)</f>
        <v/>
      </c>
      <c r="LE11" s="404" t="str">
        <f>IF(กพ!M12="","",กพ!M12)</f>
        <v/>
      </c>
      <c r="LF11" s="404" t="str">
        <f>IF(กพ!N12="","",กพ!N12)</f>
        <v/>
      </c>
      <c r="LG11" s="404" t="str">
        <f>IF(กพ!O12="","",กพ!O12)</f>
        <v/>
      </c>
      <c r="LH11" s="404" t="str">
        <f>IF(กพ!P12="","",กพ!P12)</f>
        <v/>
      </c>
      <c r="LI11" s="404" t="str">
        <f>IF(กพ!Q12="","",กพ!Q12)</f>
        <v/>
      </c>
      <c r="LJ11" s="404" t="str">
        <f>IF(กพ!R12="","",กพ!R12)</f>
        <v/>
      </c>
      <c r="LK11" s="404" t="str">
        <f>IF(กพ!S12="","",กพ!S12)</f>
        <v/>
      </c>
      <c r="LL11" s="404" t="str">
        <f>IF(กพ!T12="","",กพ!T12)</f>
        <v/>
      </c>
      <c r="LM11" s="404" t="str">
        <f>IF(กพ!U12="","",กพ!U12)</f>
        <v/>
      </c>
      <c r="LN11" s="404" t="str">
        <f>IF(กพ!V12="","",กพ!V12)</f>
        <v/>
      </c>
      <c r="LO11" s="404" t="str">
        <f>IF(กพ!W12="","",กพ!W12)</f>
        <v/>
      </c>
      <c r="LP11" s="404" t="str">
        <f>IF(กพ!X12="","",กพ!X12)</f>
        <v/>
      </c>
      <c r="LQ11" s="404" t="str">
        <f>IF(กพ!Y12="","",กพ!Y12)</f>
        <v/>
      </c>
      <c r="LR11" s="404" t="str">
        <f>IF(กพ!Z12="","",กพ!Z12)</f>
        <v/>
      </c>
      <c r="LS11" s="404" t="str">
        <f>IF(กพ!AA12="","",กพ!AA12)</f>
        <v/>
      </c>
      <c r="LT11" s="404" t="str">
        <f>IF(กพ!AB12="","",กพ!AB12)</f>
        <v/>
      </c>
      <c r="LU11" s="404" t="str">
        <f>IF(กพ!AC12="","",กพ!AC12)</f>
        <v/>
      </c>
      <c r="LV11" s="404" t="str">
        <f>IF(กพ!AD12="","",กพ!AD12)</f>
        <v/>
      </c>
      <c r="LW11" s="404" t="str">
        <f>IF(กพ!AE12="","",กพ!AE12)</f>
        <v/>
      </c>
      <c r="LX11" s="404" t="str">
        <f>IF(กพ!AF12="","",กพ!AF12)</f>
        <v/>
      </c>
      <c r="LY11" s="404" t="str">
        <f>IF(กพ!AG12="","",กพ!AG12)</f>
        <v/>
      </c>
      <c r="LZ11" s="404" t="str">
        <f>IF(กพ!AH12="","",กพ!AH12)</f>
        <v/>
      </c>
      <c r="MA11" s="404" t="str">
        <f>IF(กพ!AI12="","",กพ!AI12)</f>
        <v/>
      </c>
      <c r="MB11" s="402" t="str">
        <f>IF(กพ!AJ12="","",กพ!AJ12)</f>
        <v/>
      </c>
      <c r="MC11" s="401" t="str">
        <f>IF(ข้อมูลนร.2!D12="","",ข้อมูลนร.2!D12)</f>
        <v/>
      </c>
      <c r="MD11" s="402"/>
      <c r="ME11" s="404" t="str">
        <f>IF(มีค!E12="","",มีค!E12)</f>
        <v/>
      </c>
      <c r="MF11" s="404" t="str">
        <f>IF(มีค!F12="","",มีค!F12)</f>
        <v/>
      </c>
      <c r="MG11" s="404" t="str">
        <f>IF(มีค!G12="","",มีค!G12)</f>
        <v/>
      </c>
      <c r="MH11" s="404" t="str">
        <f>IF(มีค!H12="","",มีค!H12)</f>
        <v/>
      </c>
      <c r="MI11" s="404" t="str">
        <f>IF(มีค!I12="","",มีค!I12)</f>
        <v/>
      </c>
      <c r="MJ11" s="404" t="str">
        <f>IF(มีค!J12="","",มีค!J12)</f>
        <v/>
      </c>
      <c r="MK11" s="404" t="str">
        <f>IF(มีค!K12="","",มีค!K12)</f>
        <v/>
      </c>
      <c r="ML11" s="404" t="str">
        <f>IF(มีค!L12="","",มีค!L12)</f>
        <v/>
      </c>
      <c r="MM11" s="404" t="str">
        <f>IF(มีค!M12="","",มีค!M12)</f>
        <v/>
      </c>
      <c r="MN11" s="404" t="str">
        <f>IF(มีค!N12="","",มีค!N12)</f>
        <v/>
      </c>
      <c r="MO11" s="404" t="str">
        <f>IF(มีค!O12="","",มีค!O12)</f>
        <v/>
      </c>
      <c r="MP11" s="404" t="str">
        <f>IF(มีค!P12="","",มีค!P12)</f>
        <v/>
      </c>
      <c r="MQ11" s="404" t="str">
        <f>IF(มีค!Q12="","",มีค!Q12)</f>
        <v/>
      </c>
      <c r="MR11" s="404" t="str">
        <f>IF(มีค!R12="","",มีค!R12)</f>
        <v/>
      </c>
      <c r="MS11" s="404" t="str">
        <f>IF(มีค!S12="","",มีค!S12)</f>
        <v/>
      </c>
      <c r="MT11" s="404" t="str">
        <f>IF(มีค!T12="","",มีค!T12)</f>
        <v/>
      </c>
      <c r="MU11" s="404" t="str">
        <f>IF(มีค!U12="","",มีค!U12)</f>
        <v/>
      </c>
      <c r="MV11" s="404" t="str">
        <f>IF(มีค!V12="","",มีค!V12)</f>
        <v/>
      </c>
      <c r="MW11" s="404" t="str">
        <f>IF(มีค!W12="","",มีค!W12)</f>
        <v/>
      </c>
      <c r="MX11" s="404" t="str">
        <f>IF(มีค!X12="","",มีค!X12)</f>
        <v/>
      </c>
      <c r="MY11" s="404" t="str">
        <f>IF(มีค!Y12="","",มีค!Y12)</f>
        <v/>
      </c>
      <c r="MZ11" s="404" t="str">
        <f>IF(มีค!Z12="","",มีค!Z12)</f>
        <v/>
      </c>
      <c r="NA11" s="404" t="str">
        <f>IF(มีค!AA12="","",มีค!AA12)</f>
        <v/>
      </c>
      <c r="NB11" s="404" t="str">
        <f>IF(มีค!AB12="","",มีค!AB12)</f>
        <v/>
      </c>
      <c r="NC11" s="404" t="str">
        <f>IF(มีค!AC12="","",มีค!AC12)</f>
        <v/>
      </c>
      <c r="ND11" s="404" t="str">
        <f>IF(มีค!AD12="","",มีค!AD12)</f>
        <v/>
      </c>
      <c r="NE11" s="404" t="str">
        <f>IF(มีค!AE12="","",มีค!AE12)</f>
        <v/>
      </c>
      <c r="NF11" s="404" t="str">
        <f>IF(มีค!AF12="","",มีค!AF12)</f>
        <v/>
      </c>
      <c r="NG11" s="404" t="str">
        <f>IF(มีค!AG12="","",มีค!AG12)</f>
        <v/>
      </c>
      <c r="NH11" s="404" t="str">
        <f>IF(มีค!AH12="","",มีค!AH12)</f>
        <v/>
      </c>
      <c r="NI11" s="404" t="str">
        <f>IF(มีค!AI12="","",มีค!AI12)</f>
        <v/>
      </c>
      <c r="NJ11" s="402" t="str">
        <f>IF(มีค!AJ12="","",มีค!AJ12)</f>
        <v/>
      </c>
    </row>
    <row r="12" spans="1:374" s="231" customFormat="1" ht="18" customHeight="1">
      <c r="A12" s="401" t="str">
        <f>IF(ข้อมูลนร.2!D13="","",ข้อมูลนร.2!D13)</f>
        <v/>
      </c>
      <c r="B12" s="402"/>
      <c r="C12" s="403" t="str">
        <f>IF(พค!E13="","",พค!E13)</f>
        <v/>
      </c>
      <c r="D12" s="403" t="str">
        <f>IF(พค!F13="","",พค!F13)</f>
        <v/>
      </c>
      <c r="E12" s="403" t="str">
        <f>IF(พค!G13="","",พค!G13)</f>
        <v/>
      </c>
      <c r="F12" s="403" t="str">
        <f>IF(พค!H13="","",พค!H13)</f>
        <v/>
      </c>
      <c r="G12" s="403" t="str">
        <f>IF(พค!I13="","",พค!I13)</f>
        <v/>
      </c>
      <c r="H12" s="403" t="str">
        <f>IF(พค!J13="","",พค!J13)</f>
        <v/>
      </c>
      <c r="I12" s="403" t="str">
        <f>IF(พค!K13="","",พค!K13)</f>
        <v/>
      </c>
      <c r="J12" s="403" t="str">
        <f>IF(พค!L13="","",พค!L13)</f>
        <v/>
      </c>
      <c r="K12" s="403" t="str">
        <f>IF(พค!M13="","",พค!M13)</f>
        <v/>
      </c>
      <c r="L12" s="403" t="str">
        <f>IF(พค!N13="","",พค!N13)</f>
        <v/>
      </c>
      <c r="M12" s="403" t="str">
        <f>IF(พค!O13="","",พค!O13)</f>
        <v/>
      </c>
      <c r="N12" s="403" t="str">
        <f>IF(พค!P13="","",พค!P13)</f>
        <v/>
      </c>
      <c r="O12" s="403" t="str">
        <f>IF(พค!Q13="","",พค!Q13)</f>
        <v/>
      </c>
      <c r="P12" s="403" t="str">
        <f>IF(พค!R13="","",พค!R13)</f>
        <v/>
      </c>
      <c r="Q12" s="403" t="str">
        <f>IF(พค!S13="","",พค!S13)</f>
        <v/>
      </c>
      <c r="R12" s="403" t="str">
        <f>IF(พค!T13="","",พค!T13)</f>
        <v/>
      </c>
      <c r="S12" s="403" t="str">
        <f>IF(พค!U13="","",พค!U13)</f>
        <v/>
      </c>
      <c r="T12" s="403" t="str">
        <f>IF(พค!V13="","",พค!V13)</f>
        <v/>
      </c>
      <c r="U12" s="403" t="str">
        <f>IF(พค!W13="","",พค!W13)</f>
        <v/>
      </c>
      <c r="V12" s="403" t="str">
        <f>IF(พค!X13="","",พค!X13)</f>
        <v/>
      </c>
      <c r="W12" s="403" t="str">
        <f>IF(พค!Y13="","",พค!Y13)</f>
        <v/>
      </c>
      <c r="X12" s="403" t="str">
        <f>IF(พค!Z13="","",พค!Z13)</f>
        <v/>
      </c>
      <c r="Y12" s="403" t="str">
        <f>IF(พค!AA13="","",พค!AA13)</f>
        <v/>
      </c>
      <c r="Z12" s="403" t="str">
        <f>IF(พค!AB13="","",พค!AB13)</f>
        <v/>
      </c>
      <c r="AA12" s="403" t="str">
        <f>IF(พค!AC13="","",พค!AC13)</f>
        <v/>
      </c>
      <c r="AB12" s="403" t="str">
        <f>IF(พค!AD13="","",พค!AD13)</f>
        <v/>
      </c>
      <c r="AC12" s="403" t="str">
        <f>IF(พค!AE13="","",พค!AE13)</f>
        <v/>
      </c>
      <c r="AD12" s="403" t="str">
        <f>IF(พค!AF13="","",พค!AF13)</f>
        <v/>
      </c>
      <c r="AE12" s="403" t="str">
        <f>IF(พค!AG13="","",พค!AG13)</f>
        <v/>
      </c>
      <c r="AF12" s="403" t="str">
        <f>IF(พค!AH13="","",พค!AH13)</f>
        <v/>
      </c>
      <c r="AG12" s="403" t="str">
        <f>IF(พค!AI13="","",พค!AI13)</f>
        <v/>
      </c>
      <c r="AH12" s="402" t="str">
        <f>IF(พค!AJ13="","",พค!AJ13)</f>
        <v/>
      </c>
      <c r="AI12" s="401" t="str">
        <f>IF(ข้อมูลนร.2!D13="","",ข้อมูลนร.2!D13)</f>
        <v/>
      </c>
      <c r="AJ12" s="402"/>
      <c r="AK12" s="404" t="str">
        <f>IF(มิย!E13="","",มิย!E13)</f>
        <v/>
      </c>
      <c r="AL12" s="404" t="str">
        <f>IF(มิย!F13="","",มิย!F13)</f>
        <v/>
      </c>
      <c r="AM12" s="404" t="str">
        <f>IF(มิย!G13="","",มิย!G13)</f>
        <v/>
      </c>
      <c r="AN12" s="404" t="str">
        <f>IF(มิย!H13="","",มิย!H13)</f>
        <v/>
      </c>
      <c r="AO12" s="404" t="str">
        <f>IF(มิย!I13="","",มิย!I13)</f>
        <v/>
      </c>
      <c r="AP12" s="404" t="str">
        <f>IF(มิย!J13="","",มิย!J13)</f>
        <v/>
      </c>
      <c r="AQ12" s="404" t="str">
        <f>IF(มิย!K13="","",มิย!K13)</f>
        <v/>
      </c>
      <c r="AR12" s="404" t="str">
        <f>IF(มิย!L13="","",มิย!L13)</f>
        <v/>
      </c>
      <c r="AS12" s="404" t="str">
        <f>IF(มิย!M13="","",มิย!M13)</f>
        <v/>
      </c>
      <c r="AT12" s="404" t="str">
        <f>IF(มิย!N13="","",มิย!N13)</f>
        <v/>
      </c>
      <c r="AU12" s="404" t="str">
        <f>IF(มิย!O13="","",มิย!O13)</f>
        <v/>
      </c>
      <c r="AV12" s="404" t="str">
        <f>IF(มิย!P13="","",มิย!P13)</f>
        <v/>
      </c>
      <c r="AW12" s="404" t="str">
        <f>IF(มิย!Q13="","",มิย!Q13)</f>
        <v/>
      </c>
      <c r="AX12" s="404" t="str">
        <f>IF(มิย!R13="","",มิย!R13)</f>
        <v/>
      </c>
      <c r="AY12" s="404" t="str">
        <f>IF(มิย!S13="","",มิย!S13)</f>
        <v/>
      </c>
      <c r="AZ12" s="404" t="str">
        <f>IF(มิย!T13="","",มิย!T13)</f>
        <v/>
      </c>
      <c r="BA12" s="404" t="str">
        <f>IF(มิย!U13="","",มิย!U13)</f>
        <v/>
      </c>
      <c r="BB12" s="404" t="str">
        <f>IF(มิย!V13="","",มิย!V13)</f>
        <v/>
      </c>
      <c r="BC12" s="404" t="str">
        <f>IF(มิย!W13="","",มิย!W13)</f>
        <v/>
      </c>
      <c r="BD12" s="404" t="str">
        <f>IF(มิย!X13="","",มิย!X13)</f>
        <v/>
      </c>
      <c r="BE12" s="404" t="str">
        <f>IF(มิย!Y13="","",มิย!Y13)</f>
        <v/>
      </c>
      <c r="BF12" s="404" t="str">
        <f>IF(มิย!Z13="","",มิย!Z13)</f>
        <v/>
      </c>
      <c r="BG12" s="404" t="str">
        <f>IF(มิย!AA13="","",มิย!AA13)</f>
        <v/>
      </c>
      <c r="BH12" s="404" t="str">
        <f>IF(มิย!AB13="","",มิย!AB13)</f>
        <v/>
      </c>
      <c r="BI12" s="404" t="str">
        <f>IF(มิย!AC13="","",มิย!AC13)</f>
        <v/>
      </c>
      <c r="BJ12" s="404" t="str">
        <f>IF(มิย!AD13="","",มิย!AD13)</f>
        <v/>
      </c>
      <c r="BK12" s="404" t="str">
        <f>IF(มิย!AE13="","",มิย!AE13)</f>
        <v/>
      </c>
      <c r="BL12" s="404" t="str">
        <f>IF(มิย!AF13="","",มิย!AF13)</f>
        <v/>
      </c>
      <c r="BM12" s="404" t="str">
        <f>IF(มิย!AG13="","",มิย!AG13)</f>
        <v/>
      </c>
      <c r="BN12" s="404" t="str">
        <f>IF(มิย!AH13="","",มิย!AH13)</f>
        <v/>
      </c>
      <c r="BO12" s="404" t="str">
        <f>IF(มิย!AI13="","",มิย!AI13)</f>
        <v/>
      </c>
      <c r="BP12" s="402" t="str">
        <f>IF(มิย!AJ13="","",มิย!AJ13)</f>
        <v/>
      </c>
      <c r="BQ12" s="401" t="str">
        <f>IF(ข้อมูลนร.2!D13="","",ข้อมูลนร.2!D13)</f>
        <v/>
      </c>
      <c r="BR12" s="402"/>
      <c r="BS12" s="402" t="str">
        <f>IF(กค!E13="","",กค!E13)</f>
        <v/>
      </c>
      <c r="BT12" s="404" t="str">
        <f>IF(กค!F13="","",กค!F13)</f>
        <v/>
      </c>
      <c r="BU12" s="404" t="str">
        <f>IF(กค!G13="","",กค!G13)</f>
        <v/>
      </c>
      <c r="BV12" s="404" t="str">
        <f>IF(กค!H13="","",กค!H13)</f>
        <v/>
      </c>
      <c r="BW12" s="404" t="str">
        <f>IF(กค!I13="","",กค!I13)</f>
        <v/>
      </c>
      <c r="BX12" s="404" t="str">
        <f>IF(กค!J13="","",กค!J13)</f>
        <v/>
      </c>
      <c r="BY12" s="404" t="str">
        <f>IF(กค!K13="","",กค!K13)</f>
        <v/>
      </c>
      <c r="BZ12" s="404" t="str">
        <f>IF(กค!L13="","",กค!L13)</f>
        <v/>
      </c>
      <c r="CA12" s="404" t="str">
        <f>IF(กค!M13="","",กค!M13)</f>
        <v/>
      </c>
      <c r="CB12" s="404" t="str">
        <f>IF(กค!N13="","",กค!N13)</f>
        <v/>
      </c>
      <c r="CC12" s="404" t="str">
        <f>IF(กค!O13="","",กค!O13)</f>
        <v/>
      </c>
      <c r="CD12" s="404" t="str">
        <f>IF(กค!P13="","",กค!P13)</f>
        <v/>
      </c>
      <c r="CE12" s="404" t="str">
        <f>IF(กค!Q13="","",กค!Q13)</f>
        <v/>
      </c>
      <c r="CF12" s="404" t="str">
        <f>IF(กค!R13="","",กค!R13)</f>
        <v/>
      </c>
      <c r="CG12" s="404" t="str">
        <f>IF(กค!S13="","",กค!S13)</f>
        <v/>
      </c>
      <c r="CH12" s="404" t="str">
        <f>IF(กค!T13="","",กค!T13)</f>
        <v/>
      </c>
      <c r="CI12" s="404" t="str">
        <f>IF(กค!U13="","",กค!U13)</f>
        <v/>
      </c>
      <c r="CJ12" s="404" t="str">
        <f>IF(กค!V13="","",กค!V13)</f>
        <v/>
      </c>
      <c r="CK12" s="404" t="str">
        <f>IF(กค!W13="","",กค!W13)</f>
        <v/>
      </c>
      <c r="CL12" s="404" t="str">
        <f>IF(กค!X13="","",กค!X13)</f>
        <v/>
      </c>
      <c r="CM12" s="404" t="str">
        <f>IF(กค!Y13="","",กค!Y13)</f>
        <v/>
      </c>
      <c r="CN12" s="404" t="str">
        <f>IF(กค!Z13="","",กค!Z13)</f>
        <v/>
      </c>
      <c r="CO12" s="404" t="str">
        <f>IF(กค!AA13="","",กค!AA13)</f>
        <v/>
      </c>
      <c r="CP12" s="404" t="str">
        <f>IF(กค!AB13="","",กค!AB13)</f>
        <v/>
      </c>
      <c r="CQ12" s="404" t="str">
        <f>IF(กค!AC13="","",กค!AC13)</f>
        <v/>
      </c>
      <c r="CR12" s="404" t="str">
        <f>IF(กค!AD13="","",กค!AD13)</f>
        <v/>
      </c>
      <c r="CS12" s="404" t="str">
        <f>IF(กค!AE13="","",กค!AE13)</f>
        <v/>
      </c>
      <c r="CT12" s="404" t="str">
        <f>IF(กค!AF13="","",กค!AF13)</f>
        <v/>
      </c>
      <c r="CU12" s="404" t="str">
        <f>IF(กค!AG13="","",กค!AG13)</f>
        <v/>
      </c>
      <c r="CV12" s="404" t="str">
        <f>IF(กค!AH13="","",กค!AH13)</f>
        <v/>
      </c>
      <c r="CW12" s="404" t="str">
        <f>IF(กค!AI13="","",กค!AI13)</f>
        <v/>
      </c>
      <c r="CX12" s="402" t="str">
        <f>IF(กค!AJ13="","",กค!AJ13)</f>
        <v/>
      </c>
      <c r="CY12" s="401" t="str">
        <f>IF(ข้อมูลนร.2!D13="","",ข้อมูลนร.2!D13)</f>
        <v/>
      </c>
      <c r="CZ12" s="402"/>
      <c r="DA12" s="404" t="str">
        <f>IF(สค!E13="","",สค!E13)</f>
        <v/>
      </c>
      <c r="DB12" s="404" t="str">
        <f>IF(สค!F13="","",สค!F13)</f>
        <v/>
      </c>
      <c r="DC12" s="404" t="str">
        <f>IF(สค!G13="","",สค!G13)</f>
        <v/>
      </c>
      <c r="DD12" s="404" t="str">
        <f>IF(สค!H13="","",สค!H13)</f>
        <v/>
      </c>
      <c r="DE12" s="404" t="str">
        <f>IF(สค!I13="","",สค!I13)</f>
        <v/>
      </c>
      <c r="DF12" s="404" t="str">
        <f>IF(สค!J13="","",สค!J13)</f>
        <v/>
      </c>
      <c r="DG12" s="404" t="str">
        <f>IF(สค!K13="","",สค!K13)</f>
        <v/>
      </c>
      <c r="DH12" s="404" t="str">
        <f>IF(สค!L13="","",สค!L13)</f>
        <v/>
      </c>
      <c r="DI12" s="404" t="str">
        <f>IF(สค!M13="","",สค!M13)</f>
        <v/>
      </c>
      <c r="DJ12" s="404" t="str">
        <f>IF(สค!N13="","",สค!N13)</f>
        <v/>
      </c>
      <c r="DK12" s="404" t="str">
        <f>IF(สค!O13="","",สค!O13)</f>
        <v/>
      </c>
      <c r="DL12" s="404" t="str">
        <f>IF(สค!P13="","",สค!P13)</f>
        <v/>
      </c>
      <c r="DM12" s="404" t="str">
        <f>IF(สค!Q13="","",สค!Q13)</f>
        <v/>
      </c>
      <c r="DN12" s="404" t="str">
        <f>IF(สค!R13="","",สค!R13)</f>
        <v/>
      </c>
      <c r="DO12" s="404" t="str">
        <f>IF(สค!S13="","",สค!S13)</f>
        <v/>
      </c>
      <c r="DP12" s="404" t="str">
        <f>IF(สค!T13="","",สค!T13)</f>
        <v/>
      </c>
      <c r="DQ12" s="404" t="str">
        <f>IF(สค!U13="","",สค!U13)</f>
        <v/>
      </c>
      <c r="DR12" s="404" t="str">
        <f>IF(สค!V13="","",สค!V13)</f>
        <v/>
      </c>
      <c r="DS12" s="404" t="str">
        <f>IF(สค!W13="","",สค!W13)</f>
        <v/>
      </c>
      <c r="DT12" s="404" t="str">
        <f>IF(สค!X13="","",สค!X13)</f>
        <v/>
      </c>
      <c r="DU12" s="404" t="str">
        <f>IF(สค!Y13="","",สค!Y13)</f>
        <v/>
      </c>
      <c r="DV12" s="404" t="str">
        <f>IF(สค!Z13="","",สค!Z13)</f>
        <v/>
      </c>
      <c r="DW12" s="404" t="str">
        <f>IF(สค!AA13="","",สค!AA13)</f>
        <v/>
      </c>
      <c r="DX12" s="404" t="str">
        <f>IF(สค!AB13="","",สค!AB13)</f>
        <v/>
      </c>
      <c r="DY12" s="404" t="str">
        <f>IF(สค!AC13="","",สค!AC13)</f>
        <v/>
      </c>
      <c r="DZ12" s="404" t="str">
        <f>IF(สค!AD13="","",สค!AD13)</f>
        <v/>
      </c>
      <c r="EA12" s="404" t="str">
        <f>IF(สค!AE13="","",สค!AE13)</f>
        <v/>
      </c>
      <c r="EB12" s="404" t="str">
        <f>IF(สค!AF13="","",สค!AF13)</f>
        <v/>
      </c>
      <c r="EC12" s="404" t="str">
        <f>IF(สค!AG13="","",สค!AG13)</f>
        <v/>
      </c>
      <c r="ED12" s="404" t="str">
        <f>IF(สค!AH13="","",สค!AH13)</f>
        <v/>
      </c>
      <c r="EE12" s="404" t="str">
        <f>IF(สค!AI13="","",สค!AI13)</f>
        <v/>
      </c>
      <c r="EF12" s="402" t="str">
        <f>IF(สค!AJ13="","",สค!AJ13)</f>
        <v/>
      </c>
      <c r="EG12" s="401" t="str">
        <f>IF(ข้อมูลนร.2!D13="","",ข้อมูลนร.2!D13)</f>
        <v/>
      </c>
      <c r="EH12" s="402"/>
      <c r="EI12" s="404" t="str">
        <f>IF(กย!E13="","",กย!E13)</f>
        <v/>
      </c>
      <c r="EJ12" s="404" t="str">
        <f>IF(กย!F13="","",กย!F13)</f>
        <v/>
      </c>
      <c r="EK12" s="404" t="str">
        <f>IF(กย!G13="","",กย!G13)</f>
        <v/>
      </c>
      <c r="EL12" s="404" t="str">
        <f>IF(กย!H13="","",กย!H13)</f>
        <v/>
      </c>
      <c r="EM12" s="404" t="str">
        <f>IF(กย!I13="","",กย!I13)</f>
        <v/>
      </c>
      <c r="EN12" s="404" t="str">
        <f>IF(กย!J13="","",กย!J13)</f>
        <v/>
      </c>
      <c r="EO12" s="404" t="str">
        <f>IF(กย!K13="","",กย!K13)</f>
        <v/>
      </c>
      <c r="EP12" s="404" t="str">
        <f>IF(กย!L13="","",กย!L13)</f>
        <v/>
      </c>
      <c r="EQ12" s="404" t="str">
        <f>IF(กย!M13="","",กย!M13)</f>
        <v/>
      </c>
      <c r="ER12" s="404" t="str">
        <f>IF(กย!N13="","",กย!N13)</f>
        <v/>
      </c>
      <c r="ES12" s="404" t="str">
        <f>IF(กย!O13="","",กย!O13)</f>
        <v/>
      </c>
      <c r="ET12" s="404" t="str">
        <f>IF(กย!P13="","",กย!P13)</f>
        <v/>
      </c>
      <c r="EU12" s="404" t="str">
        <f>IF(กย!Q13="","",กย!Q13)</f>
        <v/>
      </c>
      <c r="EV12" s="404" t="str">
        <f>IF(กย!R13="","",กย!R13)</f>
        <v/>
      </c>
      <c r="EW12" s="404" t="str">
        <f>IF(กย!S13="","",กย!S13)</f>
        <v/>
      </c>
      <c r="EX12" s="404" t="str">
        <f>IF(กย!T13="","",กย!T13)</f>
        <v/>
      </c>
      <c r="EY12" s="404" t="str">
        <f>IF(กย!U13="","",กย!U13)</f>
        <v/>
      </c>
      <c r="EZ12" s="404" t="str">
        <f>IF(กย!V13="","",กย!V13)</f>
        <v/>
      </c>
      <c r="FA12" s="404" t="str">
        <f>IF(กย!W13="","",กย!W13)</f>
        <v/>
      </c>
      <c r="FB12" s="404" t="str">
        <f>IF(กย!X13="","",กย!X13)</f>
        <v/>
      </c>
      <c r="FC12" s="404" t="str">
        <f>IF(กย!Y13="","",กย!Y13)</f>
        <v/>
      </c>
      <c r="FD12" s="404" t="str">
        <f>IF(กย!Z13="","",กย!Z13)</f>
        <v/>
      </c>
      <c r="FE12" s="404" t="str">
        <f>IF(กย!AA13="","",กย!AA13)</f>
        <v/>
      </c>
      <c r="FF12" s="404" t="str">
        <f>IF(กย!AB13="","",กย!AB13)</f>
        <v/>
      </c>
      <c r="FG12" s="404" t="str">
        <f>IF(กย!AC13="","",กย!AC13)</f>
        <v/>
      </c>
      <c r="FH12" s="404" t="str">
        <f>IF(กย!AD13="","",กย!AD13)</f>
        <v/>
      </c>
      <c r="FI12" s="404" t="str">
        <f>IF(กย!AE13="","",กย!AE13)</f>
        <v/>
      </c>
      <c r="FJ12" s="404" t="str">
        <f>IF(กย!AF13="","",กย!AF13)</f>
        <v/>
      </c>
      <c r="FK12" s="404" t="str">
        <f>IF(กย!AG13="","",กย!AG13)</f>
        <v/>
      </c>
      <c r="FL12" s="404" t="str">
        <f>IF(กย!AH13="","",กย!AH13)</f>
        <v/>
      </c>
      <c r="FM12" s="404" t="str">
        <f>IF(กย!AI13="","",กย!AI13)</f>
        <v/>
      </c>
      <c r="FN12" s="402" t="str">
        <f>IF(กย!AJ13="","",กย!AJ13)</f>
        <v/>
      </c>
      <c r="FO12" s="401" t="str">
        <f>IF(ข้อมูลนร.2!D13="","",ข้อมูลนร.2!D13)</f>
        <v/>
      </c>
      <c r="FP12" s="402"/>
      <c r="FQ12" s="404" t="str">
        <f>IF(ตค!E13="","",ตค!E13)</f>
        <v/>
      </c>
      <c r="FR12" s="404" t="str">
        <f>IF(ตค!F13="","",ตค!F13)</f>
        <v/>
      </c>
      <c r="FS12" s="404" t="str">
        <f>IF(ตค!G13="","",ตค!G13)</f>
        <v/>
      </c>
      <c r="FT12" s="404" t="str">
        <f>IF(ตค!H13="","",ตค!H13)</f>
        <v/>
      </c>
      <c r="FU12" s="404" t="str">
        <f>IF(ตค!I13="","",ตค!I13)</f>
        <v/>
      </c>
      <c r="FV12" s="404" t="str">
        <f>IF(ตค!J13="","",ตค!J13)</f>
        <v/>
      </c>
      <c r="FW12" s="404" t="str">
        <f>IF(ตค!K13="","",ตค!K13)</f>
        <v/>
      </c>
      <c r="FX12" s="404" t="str">
        <f>IF(ตค!L13="","",ตค!L13)</f>
        <v/>
      </c>
      <c r="FY12" s="404" t="str">
        <f>IF(ตค!M13="","",ตค!M13)</f>
        <v/>
      </c>
      <c r="FZ12" s="404" t="str">
        <f>IF(ตค!N13="","",ตค!N13)</f>
        <v/>
      </c>
      <c r="GA12" s="404" t="str">
        <f>IF(ตค!O13="","",ตค!O13)</f>
        <v/>
      </c>
      <c r="GB12" s="404" t="str">
        <f>IF(ตค!P13="","",ตค!P13)</f>
        <v/>
      </c>
      <c r="GC12" s="404" t="str">
        <f>IF(ตค!Q13="","",ตค!Q13)</f>
        <v/>
      </c>
      <c r="GD12" s="404" t="str">
        <f>IF(ตค!R13="","",ตค!R13)</f>
        <v/>
      </c>
      <c r="GE12" s="404" t="str">
        <f>IF(ตค!S13="","",ตค!S13)</f>
        <v/>
      </c>
      <c r="GF12" s="404" t="str">
        <f>IF(ตค!T13="","",ตค!T13)</f>
        <v/>
      </c>
      <c r="GG12" s="404" t="str">
        <f>IF(ตค!U13="","",ตค!U13)</f>
        <v/>
      </c>
      <c r="GH12" s="404" t="str">
        <f>IF(ตค!V13="","",ตค!V13)</f>
        <v/>
      </c>
      <c r="GI12" s="404" t="str">
        <f>IF(ตค!W13="","",ตค!W13)</f>
        <v/>
      </c>
      <c r="GJ12" s="404" t="str">
        <f>IF(ตค!X13="","",ตค!X13)</f>
        <v/>
      </c>
      <c r="GK12" s="404" t="str">
        <f>IF(ตค!Y13="","",ตค!Y13)</f>
        <v/>
      </c>
      <c r="GL12" s="404" t="str">
        <f>IF(ตค!Z13="","",ตค!Z13)</f>
        <v/>
      </c>
      <c r="GM12" s="404" t="str">
        <f>IF(ตค!AA13="","",ตค!AA13)</f>
        <v/>
      </c>
      <c r="GN12" s="404" t="str">
        <f>IF(ตค!AB13="","",ตค!AB13)</f>
        <v/>
      </c>
      <c r="GO12" s="404" t="str">
        <f>IF(ตค!AC13="","",ตค!AC13)</f>
        <v/>
      </c>
      <c r="GP12" s="404" t="str">
        <f>IF(ตค!AD13="","",ตค!AD13)</f>
        <v/>
      </c>
      <c r="GQ12" s="404" t="str">
        <f>IF(ตค!AE13="","",ตค!AE13)</f>
        <v/>
      </c>
      <c r="GR12" s="404" t="str">
        <f>IF(ตค!AF13="","",ตค!AF13)</f>
        <v/>
      </c>
      <c r="GS12" s="404" t="str">
        <f>IF(ตค!AG13="","",ตค!AG13)</f>
        <v/>
      </c>
      <c r="GT12" s="404" t="str">
        <f>IF(ตค!AH13="","",ตค!AH13)</f>
        <v/>
      </c>
      <c r="GU12" s="404" t="str">
        <f>IF(ตค!AI13="","",ตค!AI13)</f>
        <v/>
      </c>
      <c r="GV12" s="402" t="str">
        <f>IF(ตค!AJ13="","",ตค!AJ13)</f>
        <v/>
      </c>
      <c r="GW12" s="401" t="str">
        <f>IF(ข้อมูลนร.2!D13="","",ข้อมูลนร.2!D13)</f>
        <v/>
      </c>
      <c r="GX12" s="402"/>
      <c r="GY12" s="403" t="str">
        <f>IF(พย!E13="","",พย!E13)</f>
        <v/>
      </c>
      <c r="GZ12" s="403" t="str">
        <f>IF(พย!F13="","",พย!F13)</f>
        <v/>
      </c>
      <c r="HA12" s="403" t="str">
        <f>IF(พย!G13="","",พย!G13)</f>
        <v/>
      </c>
      <c r="HB12" s="403" t="str">
        <f>IF(พย!H13="","",พย!H13)</f>
        <v/>
      </c>
      <c r="HC12" s="403" t="str">
        <f>IF(พย!I13="","",พย!I13)</f>
        <v/>
      </c>
      <c r="HD12" s="403" t="str">
        <f>IF(พย!J13="","",พย!J13)</f>
        <v/>
      </c>
      <c r="HE12" s="403" t="str">
        <f>IF(พย!K13="","",พย!K13)</f>
        <v/>
      </c>
      <c r="HF12" s="403" t="str">
        <f>IF(พย!L13="","",พย!L13)</f>
        <v/>
      </c>
      <c r="HG12" s="403" t="str">
        <f>IF(พย!M13="","",พย!M13)</f>
        <v/>
      </c>
      <c r="HH12" s="403" t="str">
        <f>IF(พย!N13="","",พย!N13)</f>
        <v/>
      </c>
      <c r="HI12" s="403" t="str">
        <f>IF(พย!O13="","",พย!O13)</f>
        <v/>
      </c>
      <c r="HJ12" s="403" t="str">
        <f>IF(พย!P13="","",พย!P13)</f>
        <v/>
      </c>
      <c r="HK12" s="403" t="str">
        <f>IF(พย!Q13="","",พย!Q13)</f>
        <v/>
      </c>
      <c r="HL12" s="403" t="str">
        <f>IF(พย!R13="","",พย!R13)</f>
        <v/>
      </c>
      <c r="HM12" s="403" t="str">
        <f>IF(พย!S13="","",พย!S13)</f>
        <v/>
      </c>
      <c r="HN12" s="403" t="str">
        <f>IF(พย!T13="","",พย!T13)</f>
        <v/>
      </c>
      <c r="HO12" s="403" t="str">
        <f>IF(พย!U13="","",พย!U13)</f>
        <v/>
      </c>
      <c r="HP12" s="403" t="str">
        <f>IF(พย!V13="","",พย!V13)</f>
        <v/>
      </c>
      <c r="HQ12" s="403" t="str">
        <f>IF(พย!W13="","",พย!W13)</f>
        <v/>
      </c>
      <c r="HR12" s="403" t="str">
        <f>IF(พย!X13="","",พย!X13)</f>
        <v/>
      </c>
      <c r="HS12" s="403" t="str">
        <f>IF(พย!Y13="","",พย!Y13)</f>
        <v/>
      </c>
      <c r="HT12" s="403" t="str">
        <f>IF(พย!Z13="","",พย!Z13)</f>
        <v/>
      </c>
      <c r="HU12" s="403" t="str">
        <f>IF(พย!AA13="","",พย!AA13)</f>
        <v/>
      </c>
      <c r="HV12" s="403" t="str">
        <f>IF(พย!AB13="","",พย!AB13)</f>
        <v/>
      </c>
      <c r="HW12" s="403" t="str">
        <f>IF(พย!AC13="","",พย!AC13)</f>
        <v/>
      </c>
      <c r="HX12" s="403" t="str">
        <f>IF(พย!AD13="","",พย!AD13)</f>
        <v/>
      </c>
      <c r="HY12" s="403" t="str">
        <f>IF(พย!AE13="","",พย!AE13)</f>
        <v/>
      </c>
      <c r="HZ12" s="403" t="str">
        <f>IF(พย!AF13="","",พย!AF13)</f>
        <v/>
      </c>
      <c r="IA12" s="403" t="str">
        <f>IF(พย!AG13="","",พย!AG13)</f>
        <v/>
      </c>
      <c r="IB12" s="403" t="str">
        <f>IF(พย!AH13="","",พย!AH13)</f>
        <v/>
      </c>
      <c r="IC12" s="403" t="str">
        <f>IF(พย!AI13="","",พย!AI13)</f>
        <v/>
      </c>
      <c r="ID12" s="402" t="str">
        <f>IF(พย!AJ13="","",พย!AJ13)</f>
        <v/>
      </c>
      <c r="IE12" s="401" t="str">
        <f>IF(ข้อมูลนร.2!D13="","",ข้อมูลนร.2!D13)</f>
        <v/>
      </c>
      <c r="IF12" s="402"/>
      <c r="IG12" s="404" t="str">
        <f>IF(ธค!E13="","",ธค!E13)</f>
        <v/>
      </c>
      <c r="IH12" s="404" t="str">
        <f>IF(ธค!F13="","",ธค!F13)</f>
        <v/>
      </c>
      <c r="II12" s="404" t="str">
        <f>IF(ธค!G13="","",ธค!G13)</f>
        <v/>
      </c>
      <c r="IJ12" s="404" t="str">
        <f>IF(ธค!H13="","",ธค!H13)</f>
        <v/>
      </c>
      <c r="IK12" s="404" t="str">
        <f>IF(ธค!I13="","",ธค!I13)</f>
        <v/>
      </c>
      <c r="IL12" s="404" t="str">
        <f>IF(ธค!J13="","",ธค!J13)</f>
        <v/>
      </c>
      <c r="IM12" s="404" t="str">
        <f>IF(ธค!K13="","",ธค!K13)</f>
        <v/>
      </c>
      <c r="IN12" s="404" t="str">
        <f>IF(ธค!L13="","",ธค!L13)</f>
        <v/>
      </c>
      <c r="IO12" s="404" t="str">
        <f>IF(ธค!M13="","",ธค!M13)</f>
        <v/>
      </c>
      <c r="IP12" s="404" t="str">
        <f>IF(ธค!N13="","",ธค!N13)</f>
        <v/>
      </c>
      <c r="IQ12" s="404" t="str">
        <f>IF(ธค!O13="","",ธค!O13)</f>
        <v/>
      </c>
      <c r="IR12" s="404" t="str">
        <f>IF(ธค!P13="","",ธค!P13)</f>
        <v/>
      </c>
      <c r="IS12" s="404" t="str">
        <f>IF(ธค!Q13="","",ธค!Q13)</f>
        <v/>
      </c>
      <c r="IT12" s="404" t="str">
        <f>IF(ธค!R13="","",ธค!R13)</f>
        <v/>
      </c>
      <c r="IU12" s="404" t="str">
        <f>IF(ธค!S13="","",ธค!S13)</f>
        <v/>
      </c>
      <c r="IV12" s="404" t="str">
        <f>IF(ธค!T13="","",ธค!T13)</f>
        <v/>
      </c>
      <c r="IW12" s="404" t="str">
        <f>IF(ธค!U13="","",ธค!U13)</f>
        <v/>
      </c>
      <c r="IX12" s="404" t="str">
        <f>IF(ธค!V13="","",ธค!V13)</f>
        <v/>
      </c>
      <c r="IY12" s="404" t="str">
        <f>IF(ธค!W13="","",ธค!W13)</f>
        <v/>
      </c>
      <c r="IZ12" s="404" t="str">
        <f>IF(ธค!X13="","",ธค!X13)</f>
        <v/>
      </c>
      <c r="JA12" s="404" t="str">
        <f>IF(ธค!Y13="","",ธค!Y13)</f>
        <v/>
      </c>
      <c r="JB12" s="404" t="str">
        <f>IF(ธค!Z13="","",ธค!Z13)</f>
        <v/>
      </c>
      <c r="JC12" s="404" t="str">
        <f>IF(ธค!AA13="","",ธค!AA13)</f>
        <v/>
      </c>
      <c r="JD12" s="404" t="str">
        <f>IF(ธค!AB13="","",ธค!AB13)</f>
        <v/>
      </c>
      <c r="JE12" s="404" t="str">
        <f>IF(ธค!AC13="","",ธค!AC13)</f>
        <v/>
      </c>
      <c r="JF12" s="404" t="str">
        <f>IF(ธค!AD13="","",ธค!AD13)</f>
        <v/>
      </c>
      <c r="JG12" s="404" t="str">
        <f>IF(ธค!AE13="","",ธค!AE13)</f>
        <v/>
      </c>
      <c r="JH12" s="404" t="str">
        <f>IF(ธค!AF13="","",ธค!AF13)</f>
        <v/>
      </c>
      <c r="JI12" s="404" t="str">
        <f>IF(ธค!AG13="","",ธค!AG13)</f>
        <v/>
      </c>
      <c r="JJ12" s="404" t="str">
        <f>IF(ธค!AH13="","",ธค!AH13)</f>
        <v/>
      </c>
      <c r="JK12" s="404" t="str">
        <f>IF(ธค!AI13="","",ธค!AI13)</f>
        <v/>
      </c>
      <c r="JL12" s="402" t="str">
        <f>IF(ธค!AJ13="","",ธค!AJ13)</f>
        <v/>
      </c>
      <c r="JM12" s="401" t="str">
        <f>IF(ข้อมูลนร.2!D13="","",ข้อมูลนร.2!D13)</f>
        <v/>
      </c>
      <c r="JN12" s="402"/>
      <c r="JO12" s="404" t="str">
        <f>IF(มค!E13="","",มค!E13)</f>
        <v/>
      </c>
      <c r="JP12" s="404" t="str">
        <f>IF(มค!F13="","",มค!F13)</f>
        <v/>
      </c>
      <c r="JQ12" s="404" t="str">
        <f>IF(มค!G13="","",มค!G13)</f>
        <v/>
      </c>
      <c r="JR12" s="404" t="str">
        <f>IF(มค!H13="","",มค!H13)</f>
        <v/>
      </c>
      <c r="JS12" s="404" t="str">
        <f>IF(มค!I13="","",มค!I13)</f>
        <v/>
      </c>
      <c r="JT12" s="404" t="str">
        <f>IF(มค!J13="","",มค!J13)</f>
        <v/>
      </c>
      <c r="JU12" s="404" t="str">
        <f>IF(มค!K13="","",มค!K13)</f>
        <v/>
      </c>
      <c r="JV12" s="404" t="str">
        <f>IF(มค!L13="","",มค!L13)</f>
        <v/>
      </c>
      <c r="JW12" s="404" t="str">
        <f>IF(มค!M13="","",มค!M13)</f>
        <v/>
      </c>
      <c r="JX12" s="404" t="str">
        <f>IF(มค!N13="","",มค!N13)</f>
        <v/>
      </c>
      <c r="JY12" s="404" t="str">
        <f>IF(มค!O13="","",มค!O13)</f>
        <v/>
      </c>
      <c r="JZ12" s="404" t="str">
        <f>IF(มค!P13="","",มค!P13)</f>
        <v/>
      </c>
      <c r="KA12" s="404" t="str">
        <f>IF(มค!Q13="","",มค!Q13)</f>
        <v/>
      </c>
      <c r="KB12" s="404" t="str">
        <f>IF(มค!R13="","",มค!R13)</f>
        <v/>
      </c>
      <c r="KC12" s="404" t="str">
        <f>IF(มค!S13="","",มค!S13)</f>
        <v/>
      </c>
      <c r="KD12" s="404" t="str">
        <f>IF(มค!T13="","",มค!T13)</f>
        <v/>
      </c>
      <c r="KE12" s="404" t="str">
        <f>IF(มค!U13="","",มค!U13)</f>
        <v/>
      </c>
      <c r="KF12" s="404" t="str">
        <f>IF(มค!V13="","",มค!V13)</f>
        <v/>
      </c>
      <c r="KG12" s="404" t="str">
        <f>IF(มค!W13="","",มค!W13)</f>
        <v/>
      </c>
      <c r="KH12" s="404" t="str">
        <f>IF(มค!X13="","",มค!X13)</f>
        <v/>
      </c>
      <c r="KI12" s="404" t="str">
        <f>IF(มค!Y13="","",มค!Y13)</f>
        <v/>
      </c>
      <c r="KJ12" s="404" t="str">
        <f>IF(มค!Z13="","",มค!Z13)</f>
        <v/>
      </c>
      <c r="KK12" s="404" t="str">
        <f>IF(มค!AA13="","",มค!AA13)</f>
        <v/>
      </c>
      <c r="KL12" s="404" t="str">
        <f>IF(มค!AB13="","",มค!AB13)</f>
        <v/>
      </c>
      <c r="KM12" s="404" t="str">
        <f>IF(มค!AC13="","",มค!AC13)</f>
        <v/>
      </c>
      <c r="KN12" s="404" t="str">
        <f>IF(มค!AD13="","",มค!AD13)</f>
        <v/>
      </c>
      <c r="KO12" s="404" t="str">
        <f>IF(มค!AE13="","",มค!AE13)</f>
        <v/>
      </c>
      <c r="KP12" s="404" t="str">
        <f>IF(มค!AF13="","",มค!AF13)</f>
        <v/>
      </c>
      <c r="KQ12" s="404" t="str">
        <f>IF(มค!AG13="","",มค!AG13)</f>
        <v/>
      </c>
      <c r="KR12" s="404" t="str">
        <f>IF(มค!AH13="","",มค!AH13)</f>
        <v/>
      </c>
      <c r="KS12" s="404" t="str">
        <f>IF(มค!AI13="","",มค!AI13)</f>
        <v/>
      </c>
      <c r="KT12" s="402" t="str">
        <f>IF(มค!AJ13="","",มค!AJ13)</f>
        <v/>
      </c>
      <c r="KU12" s="401" t="str">
        <f>IF(ข้อมูลนร.2!D13="","",ข้อมูลนร.2!D13)</f>
        <v/>
      </c>
      <c r="KV12" s="402"/>
      <c r="KW12" s="404" t="str">
        <f>IF(กพ!E13="","",กพ!E13)</f>
        <v/>
      </c>
      <c r="KX12" s="404" t="str">
        <f>IF(กพ!F13="","",กพ!F13)</f>
        <v/>
      </c>
      <c r="KY12" s="404" t="str">
        <f>IF(กพ!G13="","",กพ!G13)</f>
        <v/>
      </c>
      <c r="KZ12" s="404" t="str">
        <f>IF(กพ!H13="","",กพ!H13)</f>
        <v/>
      </c>
      <c r="LA12" s="404" t="str">
        <f>IF(กพ!I13="","",กพ!I13)</f>
        <v/>
      </c>
      <c r="LB12" s="404" t="str">
        <f>IF(กพ!J13="","",กพ!J13)</f>
        <v/>
      </c>
      <c r="LC12" s="404" t="str">
        <f>IF(กพ!K13="","",กพ!K13)</f>
        <v/>
      </c>
      <c r="LD12" s="404" t="str">
        <f>IF(กพ!L13="","",กพ!L13)</f>
        <v/>
      </c>
      <c r="LE12" s="404" t="str">
        <f>IF(กพ!M13="","",กพ!M13)</f>
        <v/>
      </c>
      <c r="LF12" s="404" t="str">
        <f>IF(กพ!N13="","",กพ!N13)</f>
        <v/>
      </c>
      <c r="LG12" s="404" t="str">
        <f>IF(กพ!O13="","",กพ!O13)</f>
        <v/>
      </c>
      <c r="LH12" s="404" t="str">
        <f>IF(กพ!P13="","",กพ!P13)</f>
        <v/>
      </c>
      <c r="LI12" s="404" t="str">
        <f>IF(กพ!Q13="","",กพ!Q13)</f>
        <v/>
      </c>
      <c r="LJ12" s="404" t="str">
        <f>IF(กพ!R13="","",กพ!R13)</f>
        <v/>
      </c>
      <c r="LK12" s="404" t="str">
        <f>IF(กพ!S13="","",กพ!S13)</f>
        <v/>
      </c>
      <c r="LL12" s="404" t="str">
        <f>IF(กพ!T13="","",กพ!T13)</f>
        <v/>
      </c>
      <c r="LM12" s="404" t="str">
        <f>IF(กพ!U13="","",กพ!U13)</f>
        <v/>
      </c>
      <c r="LN12" s="404" t="str">
        <f>IF(กพ!V13="","",กพ!V13)</f>
        <v/>
      </c>
      <c r="LO12" s="404" t="str">
        <f>IF(กพ!W13="","",กพ!W13)</f>
        <v/>
      </c>
      <c r="LP12" s="404" t="str">
        <f>IF(กพ!X13="","",กพ!X13)</f>
        <v/>
      </c>
      <c r="LQ12" s="404" t="str">
        <f>IF(กพ!Y13="","",กพ!Y13)</f>
        <v/>
      </c>
      <c r="LR12" s="404" t="str">
        <f>IF(กพ!Z13="","",กพ!Z13)</f>
        <v/>
      </c>
      <c r="LS12" s="404" t="str">
        <f>IF(กพ!AA13="","",กพ!AA13)</f>
        <v/>
      </c>
      <c r="LT12" s="404" t="str">
        <f>IF(กพ!AB13="","",กพ!AB13)</f>
        <v/>
      </c>
      <c r="LU12" s="404" t="str">
        <f>IF(กพ!AC13="","",กพ!AC13)</f>
        <v/>
      </c>
      <c r="LV12" s="404" t="str">
        <f>IF(กพ!AD13="","",กพ!AD13)</f>
        <v/>
      </c>
      <c r="LW12" s="404" t="str">
        <f>IF(กพ!AE13="","",กพ!AE13)</f>
        <v/>
      </c>
      <c r="LX12" s="404" t="str">
        <f>IF(กพ!AF13="","",กพ!AF13)</f>
        <v/>
      </c>
      <c r="LY12" s="404" t="str">
        <f>IF(กพ!AG13="","",กพ!AG13)</f>
        <v/>
      </c>
      <c r="LZ12" s="404" t="str">
        <f>IF(กพ!AH13="","",กพ!AH13)</f>
        <v/>
      </c>
      <c r="MA12" s="404" t="str">
        <f>IF(กพ!AI13="","",กพ!AI13)</f>
        <v/>
      </c>
      <c r="MB12" s="402" t="str">
        <f>IF(กพ!AJ13="","",กพ!AJ13)</f>
        <v/>
      </c>
      <c r="MC12" s="401" t="str">
        <f>IF(ข้อมูลนร.2!D13="","",ข้อมูลนร.2!D13)</f>
        <v/>
      </c>
      <c r="MD12" s="402"/>
      <c r="ME12" s="404" t="str">
        <f>IF(มีค!E13="","",มีค!E13)</f>
        <v/>
      </c>
      <c r="MF12" s="404" t="str">
        <f>IF(มีค!F13="","",มีค!F13)</f>
        <v/>
      </c>
      <c r="MG12" s="404" t="str">
        <f>IF(มีค!G13="","",มีค!G13)</f>
        <v/>
      </c>
      <c r="MH12" s="404" t="str">
        <f>IF(มีค!H13="","",มีค!H13)</f>
        <v/>
      </c>
      <c r="MI12" s="404" t="str">
        <f>IF(มีค!I13="","",มีค!I13)</f>
        <v/>
      </c>
      <c r="MJ12" s="404" t="str">
        <f>IF(มีค!J13="","",มีค!J13)</f>
        <v/>
      </c>
      <c r="MK12" s="404" t="str">
        <f>IF(มีค!K13="","",มีค!K13)</f>
        <v/>
      </c>
      <c r="ML12" s="404" t="str">
        <f>IF(มีค!L13="","",มีค!L13)</f>
        <v/>
      </c>
      <c r="MM12" s="404" t="str">
        <f>IF(มีค!M13="","",มีค!M13)</f>
        <v/>
      </c>
      <c r="MN12" s="404" t="str">
        <f>IF(มีค!N13="","",มีค!N13)</f>
        <v/>
      </c>
      <c r="MO12" s="404" t="str">
        <f>IF(มีค!O13="","",มีค!O13)</f>
        <v/>
      </c>
      <c r="MP12" s="404" t="str">
        <f>IF(มีค!P13="","",มีค!P13)</f>
        <v/>
      </c>
      <c r="MQ12" s="404" t="str">
        <f>IF(มีค!Q13="","",มีค!Q13)</f>
        <v/>
      </c>
      <c r="MR12" s="404" t="str">
        <f>IF(มีค!R13="","",มีค!R13)</f>
        <v/>
      </c>
      <c r="MS12" s="404" t="str">
        <f>IF(มีค!S13="","",มีค!S13)</f>
        <v/>
      </c>
      <c r="MT12" s="404" t="str">
        <f>IF(มีค!T13="","",มีค!T13)</f>
        <v/>
      </c>
      <c r="MU12" s="404" t="str">
        <f>IF(มีค!U13="","",มีค!U13)</f>
        <v/>
      </c>
      <c r="MV12" s="404" t="str">
        <f>IF(มีค!V13="","",มีค!V13)</f>
        <v/>
      </c>
      <c r="MW12" s="404" t="str">
        <f>IF(มีค!W13="","",มีค!W13)</f>
        <v/>
      </c>
      <c r="MX12" s="404" t="str">
        <f>IF(มีค!X13="","",มีค!X13)</f>
        <v/>
      </c>
      <c r="MY12" s="404" t="str">
        <f>IF(มีค!Y13="","",มีค!Y13)</f>
        <v/>
      </c>
      <c r="MZ12" s="404" t="str">
        <f>IF(มีค!Z13="","",มีค!Z13)</f>
        <v/>
      </c>
      <c r="NA12" s="404" t="str">
        <f>IF(มีค!AA13="","",มีค!AA13)</f>
        <v/>
      </c>
      <c r="NB12" s="404" t="str">
        <f>IF(มีค!AB13="","",มีค!AB13)</f>
        <v/>
      </c>
      <c r="NC12" s="404" t="str">
        <f>IF(มีค!AC13="","",มีค!AC13)</f>
        <v/>
      </c>
      <c r="ND12" s="404" t="str">
        <f>IF(มีค!AD13="","",มีค!AD13)</f>
        <v/>
      </c>
      <c r="NE12" s="404" t="str">
        <f>IF(มีค!AE13="","",มีค!AE13)</f>
        <v/>
      </c>
      <c r="NF12" s="404" t="str">
        <f>IF(มีค!AF13="","",มีค!AF13)</f>
        <v/>
      </c>
      <c r="NG12" s="404" t="str">
        <f>IF(มีค!AG13="","",มีค!AG13)</f>
        <v/>
      </c>
      <c r="NH12" s="404" t="str">
        <f>IF(มีค!AH13="","",มีค!AH13)</f>
        <v/>
      </c>
      <c r="NI12" s="404" t="str">
        <f>IF(มีค!AI13="","",มีค!AI13)</f>
        <v/>
      </c>
      <c r="NJ12" s="402" t="str">
        <f>IF(มีค!AJ13="","",มีค!AJ13)</f>
        <v/>
      </c>
    </row>
    <row r="13" spans="1:374" s="231" customFormat="1" ht="18" customHeight="1">
      <c r="A13" s="401" t="str">
        <f>IF(ข้อมูลนร.2!D14="","",ข้อมูลนร.2!D14)</f>
        <v/>
      </c>
      <c r="B13" s="402"/>
      <c r="C13" s="403" t="str">
        <f>IF(พค!E14="","",พค!E14)</f>
        <v/>
      </c>
      <c r="D13" s="403" t="str">
        <f>IF(พค!F14="","",พค!F14)</f>
        <v/>
      </c>
      <c r="E13" s="403" t="str">
        <f>IF(พค!G14="","",พค!G14)</f>
        <v/>
      </c>
      <c r="F13" s="403" t="str">
        <f>IF(พค!H14="","",พค!H14)</f>
        <v/>
      </c>
      <c r="G13" s="403" t="str">
        <f>IF(พค!I14="","",พค!I14)</f>
        <v/>
      </c>
      <c r="H13" s="403" t="str">
        <f>IF(พค!J14="","",พค!J14)</f>
        <v/>
      </c>
      <c r="I13" s="403" t="str">
        <f>IF(พค!K14="","",พค!K14)</f>
        <v/>
      </c>
      <c r="J13" s="403" t="str">
        <f>IF(พค!L14="","",พค!L14)</f>
        <v/>
      </c>
      <c r="K13" s="403" t="str">
        <f>IF(พค!M14="","",พค!M14)</f>
        <v/>
      </c>
      <c r="L13" s="403" t="str">
        <f>IF(พค!N14="","",พค!N14)</f>
        <v/>
      </c>
      <c r="M13" s="403" t="str">
        <f>IF(พค!O14="","",พค!O14)</f>
        <v/>
      </c>
      <c r="N13" s="403" t="str">
        <f>IF(พค!P14="","",พค!P14)</f>
        <v/>
      </c>
      <c r="O13" s="403" t="str">
        <f>IF(พค!Q14="","",พค!Q14)</f>
        <v/>
      </c>
      <c r="P13" s="403" t="str">
        <f>IF(พค!R14="","",พค!R14)</f>
        <v/>
      </c>
      <c r="Q13" s="403" t="str">
        <f>IF(พค!S14="","",พค!S14)</f>
        <v/>
      </c>
      <c r="R13" s="403" t="str">
        <f>IF(พค!T14="","",พค!T14)</f>
        <v/>
      </c>
      <c r="S13" s="403" t="str">
        <f>IF(พค!U14="","",พค!U14)</f>
        <v/>
      </c>
      <c r="T13" s="403" t="str">
        <f>IF(พค!V14="","",พค!V14)</f>
        <v/>
      </c>
      <c r="U13" s="403" t="str">
        <f>IF(พค!W14="","",พค!W14)</f>
        <v/>
      </c>
      <c r="V13" s="403" t="str">
        <f>IF(พค!X14="","",พค!X14)</f>
        <v/>
      </c>
      <c r="W13" s="403" t="str">
        <f>IF(พค!Y14="","",พค!Y14)</f>
        <v/>
      </c>
      <c r="X13" s="403" t="str">
        <f>IF(พค!Z14="","",พค!Z14)</f>
        <v/>
      </c>
      <c r="Y13" s="403" t="str">
        <f>IF(พค!AA14="","",พค!AA14)</f>
        <v/>
      </c>
      <c r="Z13" s="403" t="str">
        <f>IF(พค!AB14="","",พค!AB14)</f>
        <v/>
      </c>
      <c r="AA13" s="403" t="str">
        <f>IF(พค!AC14="","",พค!AC14)</f>
        <v/>
      </c>
      <c r="AB13" s="403" t="str">
        <f>IF(พค!AD14="","",พค!AD14)</f>
        <v/>
      </c>
      <c r="AC13" s="403" t="str">
        <f>IF(พค!AE14="","",พค!AE14)</f>
        <v/>
      </c>
      <c r="AD13" s="403" t="str">
        <f>IF(พค!AF14="","",พค!AF14)</f>
        <v/>
      </c>
      <c r="AE13" s="403" t="str">
        <f>IF(พค!AG14="","",พค!AG14)</f>
        <v/>
      </c>
      <c r="AF13" s="403" t="str">
        <f>IF(พค!AH14="","",พค!AH14)</f>
        <v/>
      </c>
      <c r="AG13" s="403" t="str">
        <f>IF(พค!AI14="","",พค!AI14)</f>
        <v/>
      </c>
      <c r="AH13" s="402" t="str">
        <f>IF(พค!AJ14="","",พค!AJ14)</f>
        <v/>
      </c>
      <c r="AI13" s="401" t="str">
        <f>IF(ข้อมูลนร.2!D14="","",ข้อมูลนร.2!D14)</f>
        <v/>
      </c>
      <c r="AJ13" s="402"/>
      <c r="AK13" s="404" t="str">
        <f>IF(มิย!E14="","",มิย!E14)</f>
        <v/>
      </c>
      <c r="AL13" s="404" t="str">
        <f>IF(มิย!F14="","",มิย!F14)</f>
        <v/>
      </c>
      <c r="AM13" s="404" t="str">
        <f>IF(มิย!G14="","",มิย!G14)</f>
        <v/>
      </c>
      <c r="AN13" s="404" t="str">
        <f>IF(มิย!H14="","",มิย!H14)</f>
        <v/>
      </c>
      <c r="AO13" s="404" t="str">
        <f>IF(มิย!I14="","",มิย!I14)</f>
        <v/>
      </c>
      <c r="AP13" s="404" t="str">
        <f>IF(มิย!J14="","",มิย!J14)</f>
        <v/>
      </c>
      <c r="AQ13" s="404" t="str">
        <f>IF(มิย!K14="","",มิย!K14)</f>
        <v/>
      </c>
      <c r="AR13" s="404" t="str">
        <f>IF(มิย!L14="","",มิย!L14)</f>
        <v/>
      </c>
      <c r="AS13" s="404" t="str">
        <f>IF(มิย!M14="","",มิย!M14)</f>
        <v/>
      </c>
      <c r="AT13" s="404" t="str">
        <f>IF(มิย!N14="","",มิย!N14)</f>
        <v/>
      </c>
      <c r="AU13" s="404" t="str">
        <f>IF(มิย!O14="","",มิย!O14)</f>
        <v/>
      </c>
      <c r="AV13" s="404" t="str">
        <f>IF(มิย!P14="","",มิย!P14)</f>
        <v/>
      </c>
      <c r="AW13" s="404" t="str">
        <f>IF(มิย!Q14="","",มิย!Q14)</f>
        <v/>
      </c>
      <c r="AX13" s="404" t="str">
        <f>IF(มิย!R14="","",มิย!R14)</f>
        <v/>
      </c>
      <c r="AY13" s="404" t="str">
        <f>IF(มิย!S14="","",มิย!S14)</f>
        <v/>
      </c>
      <c r="AZ13" s="404" t="str">
        <f>IF(มิย!T14="","",มิย!T14)</f>
        <v/>
      </c>
      <c r="BA13" s="404" t="str">
        <f>IF(มิย!U14="","",มิย!U14)</f>
        <v/>
      </c>
      <c r="BB13" s="404" t="str">
        <f>IF(มิย!V14="","",มิย!V14)</f>
        <v/>
      </c>
      <c r="BC13" s="404" t="str">
        <f>IF(มิย!W14="","",มิย!W14)</f>
        <v/>
      </c>
      <c r="BD13" s="404" t="str">
        <f>IF(มิย!X14="","",มิย!X14)</f>
        <v/>
      </c>
      <c r="BE13" s="404" t="str">
        <f>IF(มิย!Y14="","",มิย!Y14)</f>
        <v/>
      </c>
      <c r="BF13" s="404" t="str">
        <f>IF(มิย!Z14="","",มิย!Z14)</f>
        <v/>
      </c>
      <c r="BG13" s="404" t="str">
        <f>IF(มิย!AA14="","",มิย!AA14)</f>
        <v/>
      </c>
      <c r="BH13" s="404" t="str">
        <f>IF(มิย!AB14="","",มิย!AB14)</f>
        <v/>
      </c>
      <c r="BI13" s="404" t="str">
        <f>IF(มิย!AC14="","",มิย!AC14)</f>
        <v/>
      </c>
      <c r="BJ13" s="404" t="str">
        <f>IF(มิย!AD14="","",มิย!AD14)</f>
        <v/>
      </c>
      <c r="BK13" s="404" t="str">
        <f>IF(มิย!AE14="","",มิย!AE14)</f>
        <v/>
      </c>
      <c r="BL13" s="404" t="str">
        <f>IF(มิย!AF14="","",มิย!AF14)</f>
        <v/>
      </c>
      <c r="BM13" s="404" t="str">
        <f>IF(มิย!AG14="","",มิย!AG14)</f>
        <v/>
      </c>
      <c r="BN13" s="404" t="str">
        <f>IF(มิย!AH14="","",มิย!AH14)</f>
        <v/>
      </c>
      <c r="BO13" s="404" t="str">
        <f>IF(มิย!AI14="","",มิย!AI14)</f>
        <v/>
      </c>
      <c r="BP13" s="402" t="str">
        <f>IF(มิย!AJ14="","",มิย!AJ14)</f>
        <v/>
      </c>
      <c r="BQ13" s="401" t="str">
        <f>IF(ข้อมูลนร.2!D14="","",ข้อมูลนร.2!D14)</f>
        <v/>
      </c>
      <c r="BR13" s="402"/>
      <c r="BS13" s="402" t="str">
        <f>IF(กค!E14="","",กค!E14)</f>
        <v/>
      </c>
      <c r="BT13" s="404" t="str">
        <f>IF(กค!F14="","",กค!F14)</f>
        <v/>
      </c>
      <c r="BU13" s="404" t="str">
        <f>IF(กค!G14="","",กค!G14)</f>
        <v/>
      </c>
      <c r="BV13" s="404" t="str">
        <f>IF(กค!H14="","",กค!H14)</f>
        <v/>
      </c>
      <c r="BW13" s="404" t="str">
        <f>IF(กค!I14="","",กค!I14)</f>
        <v/>
      </c>
      <c r="BX13" s="404" t="str">
        <f>IF(กค!J14="","",กค!J14)</f>
        <v/>
      </c>
      <c r="BY13" s="404" t="str">
        <f>IF(กค!K14="","",กค!K14)</f>
        <v/>
      </c>
      <c r="BZ13" s="404" t="str">
        <f>IF(กค!L14="","",กค!L14)</f>
        <v/>
      </c>
      <c r="CA13" s="404" t="str">
        <f>IF(กค!M14="","",กค!M14)</f>
        <v/>
      </c>
      <c r="CB13" s="404" t="str">
        <f>IF(กค!N14="","",กค!N14)</f>
        <v/>
      </c>
      <c r="CC13" s="404" t="str">
        <f>IF(กค!O14="","",กค!O14)</f>
        <v/>
      </c>
      <c r="CD13" s="404" t="str">
        <f>IF(กค!P14="","",กค!P14)</f>
        <v/>
      </c>
      <c r="CE13" s="404" t="str">
        <f>IF(กค!Q14="","",กค!Q14)</f>
        <v/>
      </c>
      <c r="CF13" s="404" t="str">
        <f>IF(กค!R14="","",กค!R14)</f>
        <v/>
      </c>
      <c r="CG13" s="404" t="str">
        <f>IF(กค!S14="","",กค!S14)</f>
        <v/>
      </c>
      <c r="CH13" s="404" t="str">
        <f>IF(กค!T14="","",กค!T14)</f>
        <v/>
      </c>
      <c r="CI13" s="404" t="str">
        <f>IF(กค!U14="","",กค!U14)</f>
        <v/>
      </c>
      <c r="CJ13" s="404" t="str">
        <f>IF(กค!V14="","",กค!V14)</f>
        <v/>
      </c>
      <c r="CK13" s="404" t="str">
        <f>IF(กค!W14="","",กค!W14)</f>
        <v/>
      </c>
      <c r="CL13" s="404" t="str">
        <f>IF(กค!X14="","",กค!X14)</f>
        <v/>
      </c>
      <c r="CM13" s="404" t="str">
        <f>IF(กค!Y14="","",กค!Y14)</f>
        <v/>
      </c>
      <c r="CN13" s="404" t="str">
        <f>IF(กค!Z14="","",กค!Z14)</f>
        <v/>
      </c>
      <c r="CO13" s="404" t="str">
        <f>IF(กค!AA14="","",กค!AA14)</f>
        <v/>
      </c>
      <c r="CP13" s="404" t="str">
        <f>IF(กค!AB14="","",กค!AB14)</f>
        <v/>
      </c>
      <c r="CQ13" s="404" t="str">
        <f>IF(กค!AC14="","",กค!AC14)</f>
        <v/>
      </c>
      <c r="CR13" s="404" t="str">
        <f>IF(กค!AD14="","",กค!AD14)</f>
        <v/>
      </c>
      <c r="CS13" s="404" t="str">
        <f>IF(กค!AE14="","",กค!AE14)</f>
        <v/>
      </c>
      <c r="CT13" s="404" t="str">
        <f>IF(กค!AF14="","",กค!AF14)</f>
        <v/>
      </c>
      <c r="CU13" s="404" t="str">
        <f>IF(กค!AG14="","",กค!AG14)</f>
        <v/>
      </c>
      <c r="CV13" s="404" t="str">
        <f>IF(กค!AH14="","",กค!AH14)</f>
        <v/>
      </c>
      <c r="CW13" s="404" t="str">
        <f>IF(กค!AI14="","",กค!AI14)</f>
        <v/>
      </c>
      <c r="CX13" s="402" t="str">
        <f>IF(กค!AJ14="","",กค!AJ14)</f>
        <v/>
      </c>
      <c r="CY13" s="401" t="str">
        <f>IF(ข้อมูลนร.2!D14="","",ข้อมูลนร.2!D14)</f>
        <v/>
      </c>
      <c r="CZ13" s="402"/>
      <c r="DA13" s="404" t="str">
        <f>IF(สค!E14="","",สค!E14)</f>
        <v/>
      </c>
      <c r="DB13" s="404" t="str">
        <f>IF(สค!F14="","",สค!F14)</f>
        <v/>
      </c>
      <c r="DC13" s="404" t="str">
        <f>IF(สค!G14="","",สค!G14)</f>
        <v/>
      </c>
      <c r="DD13" s="404" t="str">
        <f>IF(สค!H14="","",สค!H14)</f>
        <v/>
      </c>
      <c r="DE13" s="404" t="str">
        <f>IF(สค!I14="","",สค!I14)</f>
        <v/>
      </c>
      <c r="DF13" s="404" t="str">
        <f>IF(สค!J14="","",สค!J14)</f>
        <v/>
      </c>
      <c r="DG13" s="404" t="str">
        <f>IF(สค!K14="","",สค!K14)</f>
        <v/>
      </c>
      <c r="DH13" s="404" t="str">
        <f>IF(สค!L14="","",สค!L14)</f>
        <v/>
      </c>
      <c r="DI13" s="404" t="str">
        <f>IF(สค!M14="","",สค!M14)</f>
        <v/>
      </c>
      <c r="DJ13" s="404" t="str">
        <f>IF(สค!N14="","",สค!N14)</f>
        <v/>
      </c>
      <c r="DK13" s="404" t="str">
        <f>IF(สค!O14="","",สค!O14)</f>
        <v/>
      </c>
      <c r="DL13" s="404" t="str">
        <f>IF(สค!P14="","",สค!P14)</f>
        <v/>
      </c>
      <c r="DM13" s="404" t="str">
        <f>IF(สค!Q14="","",สค!Q14)</f>
        <v/>
      </c>
      <c r="DN13" s="404" t="str">
        <f>IF(สค!R14="","",สค!R14)</f>
        <v/>
      </c>
      <c r="DO13" s="404" t="str">
        <f>IF(สค!S14="","",สค!S14)</f>
        <v/>
      </c>
      <c r="DP13" s="404" t="str">
        <f>IF(สค!T14="","",สค!T14)</f>
        <v/>
      </c>
      <c r="DQ13" s="404" t="str">
        <f>IF(สค!U14="","",สค!U14)</f>
        <v/>
      </c>
      <c r="DR13" s="404" t="str">
        <f>IF(สค!V14="","",สค!V14)</f>
        <v/>
      </c>
      <c r="DS13" s="404" t="str">
        <f>IF(สค!W14="","",สค!W14)</f>
        <v/>
      </c>
      <c r="DT13" s="404" t="str">
        <f>IF(สค!X14="","",สค!X14)</f>
        <v/>
      </c>
      <c r="DU13" s="404" t="str">
        <f>IF(สค!Y14="","",สค!Y14)</f>
        <v/>
      </c>
      <c r="DV13" s="404" t="str">
        <f>IF(สค!Z14="","",สค!Z14)</f>
        <v/>
      </c>
      <c r="DW13" s="404" t="str">
        <f>IF(สค!AA14="","",สค!AA14)</f>
        <v/>
      </c>
      <c r="DX13" s="404" t="str">
        <f>IF(สค!AB14="","",สค!AB14)</f>
        <v/>
      </c>
      <c r="DY13" s="404" t="str">
        <f>IF(สค!AC14="","",สค!AC14)</f>
        <v/>
      </c>
      <c r="DZ13" s="404" t="str">
        <f>IF(สค!AD14="","",สค!AD14)</f>
        <v/>
      </c>
      <c r="EA13" s="404" t="str">
        <f>IF(สค!AE14="","",สค!AE14)</f>
        <v/>
      </c>
      <c r="EB13" s="404" t="str">
        <f>IF(สค!AF14="","",สค!AF14)</f>
        <v/>
      </c>
      <c r="EC13" s="404" t="str">
        <f>IF(สค!AG14="","",สค!AG14)</f>
        <v/>
      </c>
      <c r="ED13" s="404" t="str">
        <f>IF(สค!AH14="","",สค!AH14)</f>
        <v/>
      </c>
      <c r="EE13" s="404" t="str">
        <f>IF(สค!AI14="","",สค!AI14)</f>
        <v/>
      </c>
      <c r="EF13" s="402" t="str">
        <f>IF(สค!AJ14="","",สค!AJ14)</f>
        <v/>
      </c>
      <c r="EG13" s="401" t="str">
        <f>IF(ข้อมูลนร.2!D14="","",ข้อมูลนร.2!D14)</f>
        <v/>
      </c>
      <c r="EH13" s="402"/>
      <c r="EI13" s="404" t="str">
        <f>IF(กย!E14="","",กย!E14)</f>
        <v/>
      </c>
      <c r="EJ13" s="404" t="str">
        <f>IF(กย!F14="","",กย!F14)</f>
        <v/>
      </c>
      <c r="EK13" s="404" t="str">
        <f>IF(กย!G14="","",กย!G14)</f>
        <v/>
      </c>
      <c r="EL13" s="404" t="str">
        <f>IF(กย!H14="","",กย!H14)</f>
        <v/>
      </c>
      <c r="EM13" s="404" t="str">
        <f>IF(กย!I14="","",กย!I14)</f>
        <v/>
      </c>
      <c r="EN13" s="404" t="str">
        <f>IF(กย!J14="","",กย!J14)</f>
        <v/>
      </c>
      <c r="EO13" s="404" t="str">
        <f>IF(กย!K14="","",กย!K14)</f>
        <v/>
      </c>
      <c r="EP13" s="404" t="str">
        <f>IF(กย!L14="","",กย!L14)</f>
        <v/>
      </c>
      <c r="EQ13" s="404" t="str">
        <f>IF(กย!M14="","",กย!M14)</f>
        <v/>
      </c>
      <c r="ER13" s="404" t="str">
        <f>IF(กย!N14="","",กย!N14)</f>
        <v/>
      </c>
      <c r="ES13" s="404" t="str">
        <f>IF(กย!O14="","",กย!O14)</f>
        <v/>
      </c>
      <c r="ET13" s="404" t="str">
        <f>IF(กย!P14="","",กย!P14)</f>
        <v/>
      </c>
      <c r="EU13" s="404" t="str">
        <f>IF(กย!Q14="","",กย!Q14)</f>
        <v/>
      </c>
      <c r="EV13" s="404" t="str">
        <f>IF(กย!R14="","",กย!R14)</f>
        <v/>
      </c>
      <c r="EW13" s="404" t="str">
        <f>IF(กย!S14="","",กย!S14)</f>
        <v/>
      </c>
      <c r="EX13" s="404" t="str">
        <f>IF(กย!T14="","",กย!T14)</f>
        <v/>
      </c>
      <c r="EY13" s="404" t="str">
        <f>IF(กย!U14="","",กย!U14)</f>
        <v/>
      </c>
      <c r="EZ13" s="404" t="str">
        <f>IF(กย!V14="","",กย!V14)</f>
        <v/>
      </c>
      <c r="FA13" s="404" t="str">
        <f>IF(กย!W14="","",กย!W14)</f>
        <v/>
      </c>
      <c r="FB13" s="404" t="str">
        <f>IF(กย!X14="","",กย!X14)</f>
        <v/>
      </c>
      <c r="FC13" s="404" t="str">
        <f>IF(กย!Y14="","",กย!Y14)</f>
        <v/>
      </c>
      <c r="FD13" s="404" t="str">
        <f>IF(กย!Z14="","",กย!Z14)</f>
        <v/>
      </c>
      <c r="FE13" s="404" t="str">
        <f>IF(กย!AA14="","",กย!AA14)</f>
        <v/>
      </c>
      <c r="FF13" s="404" t="str">
        <f>IF(กย!AB14="","",กย!AB14)</f>
        <v/>
      </c>
      <c r="FG13" s="404" t="str">
        <f>IF(กย!AC14="","",กย!AC14)</f>
        <v/>
      </c>
      <c r="FH13" s="404" t="str">
        <f>IF(กย!AD14="","",กย!AD14)</f>
        <v/>
      </c>
      <c r="FI13" s="404" t="str">
        <f>IF(กย!AE14="","",กย!AE14)</f>
        <v/>
      </c>
      <c r="FJ13" s="404" t="str">
        <f>IF(กย!AF14="","",กย!AF14)</f>
        <v/>
      </c>
      <c r="FK13" s="404" t="str">
        <f>IF(กย!AG14="","",กย!AG14)</f>
        <v/>
      </c>
      <c r="FL13" s="404" t="str">
        <f>IF(กย!AH14="","",กย!AH14)</f>
        <v/>
      </c>
      <c r="FM13" s="404" t="str">
        <f>IF(กย!AI14="","",กย!AI14)</f>
        <v/>
      </c>
      <c r="FN13" s="402" t="str">
        <f>IF(กย!AJ14="","",กย!AJ14)</f>
        <v/>
      </c>
      <c r="FO13" s="401" t="str">
        <f>IF(ข้อมูลนร.2!D14="","",ข้อมูลนร.2!D14)</f>
        <v/>
      </c>
      <c r="FP13" s="402"/>
      <c r="FQ13" s="404" t="str">
        <f>IF(ตค!E14="","",ตค!E14)</f>
        <v/>
      </c>
      <c r="FR13" s="404" t="str">
        <f>IF(ตค!F14="","",ตค!F14)</f>
        <v/>
      </c>
      <c r="FS13" s="404" t="str">
        <f>IF(ตค!G14="","",ตค!G14)</f>
        <v/>
      </c>
      <c r="FT13" s="404" t="str">
        <f>IF(ตค!H14="","",ตค!H14)</f>
        <v/>
      </c>
      <c r="FU13" s="404" t="str">
        <f>IF(ตค!I14="","",ตค!I14)</f>
        <v/>
      </c>
      <c r="FV13" s="404" t="str">
        <f>IF(ตค!J14="","",ตค!J14)</f>
        <v/>
      </c>
      <c r="FW13" s="404" t="str">
        <f>IF(ตค!K14="","",ตค!K14)</f>
        <v/>
      </c>
      <c r="FX13" s="404" t="str">
        <f>IF(ตค!L14="","",ตค!L14)</f>
        <v/>
      </c>
      <c r="FY13" s="404" t="str">
        <f>IF(ตค!M14="","",ตค!M14)</f>
        <v/>
      </c>
      <c r="FZ13" s="404" t="str">
        <f>IF(ตค!N14="","",ตค!N14)</f>
        <v/>
      </c>
      <c r="GA13" s="404" t="str">
        <f>IF(ตค!O14="","",ตค!O14)</f>
        <v/>
      </c>
      <c r="GB13" s="404" t="str">
        <f>IF(ตค!P14="","",ตค!P14)</f>
        <v/>
      </c>
      <c r="GC13" s="404" t="str">
        <f>IF(ตค!Q14="","",ตค!Q14)</f>
        <v/>
      </c>
      <c r="GD13" s="404" t="str">
        <f>IF(ตค!R14="","",ตค!R14)</f>
        <v/>
      </c>
      <c r="GE13" s="404" t="str">
        <f>IF(ตค!S14="","",ตค!S14)</f>
        <v/>
      </c>
      <c r="GF13" s="404" t="str">
        <f>IF(ตค!T14="","",ตค!T14)</f>
        <v/>
      </c>
      <c r="GG13" s="404" t="str">
        <f>IF(ตค!U14="","",ตค!U14)</f>
        <v/>
      </c>
      <c r="GH13" s="404" t="str">
        <f>IF(ตค!V14="","",ตค!V14)</f>
        <v/>
      </c>
      <c r="GI13" s="404" t="str">
        <f>IF(ตค!W14="","",ตค!W14)</f>
        <v/>
      </c>
      <c r="GJ13" s="404" t="str">
        <f>IF(ตค!X14="","",ตค!X14)</f>
        <v/>
      </c>
      <c r="GK13" s="404" t="str">
        <f>IF(ตค!Y14="","",ตค!Y14)</f>
        <v/>
      </c>
      <c r="GL13" s="404" t="str">
        <f>IF(ตค!Z14="","",ตค!Z14)</f>
        <v/>
      </c>
      <c r="GM13" s="404" t="str">
        <f>IF(ตค!AA14="","",ตค!AA14)</f>
        <v/>
      </c>
      <c r="GN13" s="404" t="str">
        <f>IF(ตค!AB14="","",ตค!AB14)</f>
        <v/>
      </c>
      <c r="GO13" s="404" t="str">
        <f>IF(ตค!AC14="","",ตค!AC14)</f>
        <v/>
      </c>
      <c r="GP13" s="404" t="str">
        <f>IF(ตค!AD14="","",ตค!AD14)</f>
        <v/>
      </c>
      <c r="GQ13" s="404" t="str">
        <f>IF(ตค!AE14="","",ตค!AE14)</f>
        <v/>
      </c>
      <c r="GR13" s="404" t="str">
        <f>IF(ตค!AF14="","",ตค!AF14)</f>
        <v/>
      </c>
      <c r="GS13" s="404" t="str">
        <f>IF(ตค!AG14="","",ตค!AG14)</f>
        <v/>
      </c>
      <c r="GT13" s="404" t="str">
        <f>IF(ตค!AH14="","",ตค!AH14)</f>
        <v/>
      </c>
      <c r="GU13" s="404" t="str">
        <f>IF(ตค!AI14="","",ตค!AI14)</f>
        <v/>
      </c>
      <c r="GV13" s="402" t="str">
        <f>IF(ตค!AJ14="","",ตค!AJ14)</f>
        <v/>
      </c>
      <c r="GW13" s="401" t="str">
        <f>IF(ข้อมูลนร.2!D14="","",ข้อมูลนร.2!D14)</f>
        <v/>
      </c>
      <c r="GX13" s="402"/>
      <c r="GY13" s="403" t="str">
        <f>IF(พย!E14="","",พย!E14)</f>
        <v/>
      </c>
      <c r="GZ13" s="403" t="str">
        <f>IF(พย!F14="","",พย!F14)</f>
        <v/>
      </c>
      <c r="HA13" s="403" t="str">
        <f>IF(พย!G14="","",พย!G14)</f>
        <v/>
      </c>
      <c r="HB13" s="403" t="str">
        <f>IF(พย!H14="","",พย!H14)</f>
        <v/>
      </c>
      <c r="HC13" s="403" t="str">
        <f>IF(พย!I14="","",พย!I14)</f>
        <v/>
      </c>
      <c r="HD13" s="403" t="str">
        <f>IF(พย!J14="","",พย!J14)</f>
        <v/>
      </c>
      <c r="HE13" s="403" t="str">
        <f>IF(พย!K14="","",พย!K14)</f>
        <v/>
      </c>
      <c r="HF13" s="403" t="str">
        <f>IF(พย!L14="","",พย!L14)</f>
        <v/>
      </c>
      <c r="HG13" s="403" t="str">
        <f>IF(พย!M14="","",พย!M14)</f>
        <v/>
      </c>
      <c r="HH13" s="403" t="str">
        <f>IF(พย!N14="","",พย!N14)</f>
        <v/>
      </c>
      <c r="HI13" s="403" t="str">
        <f>IF(พย!O14="","",พย!O14)</f>
        <v/>
      </c>
      <c r="HJ13" s="403" t="str">
        <f>IF(พย!P14="","",พย!P14)</f>
        <v/>
      </c>
      <c r="HK13" s="403" t="str">
        <f>IF(พย!Q14="","",พย!Q14)</f>
        <v/>
      </c>
      <c r="HL13" s="403" t="str">
        <f>IF(พย!R14="","",พย!R14)</f>
        <v/>
      </c>
      <c r="HM13" s="403" t="str">
        <f>IF(พย!S14="","",พย!S14)</f>
        <v/>
      </c>
      <c r="HN13" s="403" t="str">
        <f>IF(พย!T14="","",พย!T14)</f>
        <v/>
      </c>
      <c r="HO13" s="403" t="str">
        <f>IF(พย!U14="","",พย!U14)</f>
        <v/>
      </c>
      <c r="HP13" s="403" t="str">
        <f>IF(พย!V14="","",พย!V14)</f>
        <v/>
      </c>
      <c r="HQ13" s="403" t="str">
        <f>IF(พย!W14="","",พย!W14)</f>
        <v/>
      </c>
      <c r="HR13" s="403" t="str">
        <f>IF(พย!X14="","",พย!X14)</f>
        <v/>
      </c>
      <c r="HS13" s="403" t="str">
        <f>IF(พย!Y14="","",พย!Y14)</f>
        <v/>
      </c>
      <c r="HT13" s="403" t="str">
        <f>IF(พย!Z14="","",พย!Z14)</f>
        <v/>
      </c>
      <c r="HU13" s="403" t="str">
        <f>IF(พย!AA14="","",พย!AA14)</f>
        <v/>
      </c>
      <c r="HV13" s="403" t="str">
        <f>IF(พย!AB14="","",พย!AB14)</f>
        <v/>
      </c>
      <c r="HW13" s="403" t="str">
        <f>IF(พย!AC14="","",พย!AC14)</f>
        <v/>
      </c>
      <c r="HX13" s="403" t="str">
        <f>IF(พย!AD14="","",พย!AD14)</f>
        <v/>
      </c>
      <c r="HY13" s="403" t="str">
        <f>IF(พย!AE14="","",พย!AE14)</f>
        <v/>
      </c>
      <c r="HZ13" s="403" t="str">
        <f>IF(พย!AF14="","",พย!AF14)</f>
        <v/>
      </c>
      <c r="IA13" s="403" t="str">
        <f>IF(พย!AG14="","",พย!AG14)</f>
        <v/>
      </c>
      <c r="IB13" s="403" t="str">
        <f>IF(พย!AH14="","",พย!AH14)</f>
        <v/>
      </c>
      <c r="IC13" s="403" t="str">
        <f>IF(พย!AI14="","",พย!AI14)</f>
        <v/>
      </c>
      <c r="ID13" s="402" t="str">
        <f>IF(พย!AJ14="","",พย!AJ14)</f>
        <v/>
      </c>
      <c r="IE13" s="401" t="str">
        <f>IF(ข้อมูลนร.2!D14="","",ข้อมูลนร.2!D14)</f>
        <v/>
      </c>
      <c r="IF13" s="402"/>
      <c r="IG13" s="404" t="str">
        <f>IF(ธค!E14="","",ธค!E14)</f>
        <v/>
      </c>
      <c r="IH13" s="404" t="str">
        <f>IF(ธค!F14="","",ธค!F14)</f>
        <v/>
      </c>
      <c r="II13" s="404" t="str">
        <f>IF(ธค!G14="","",ธค!G14)</f>
        <v/>
      </c>
      <c r="IJ13" s="404" t="str">
        <f>IF(ธค!H14="","",ธค!H14)</f>
        <v/>
      </c>
      <c r="IK13" s="404" t="str">
        <f>IF(ธค!I14="","",ธค!I14)</f>
        <v/>
      </c>
      <c r="IL13" s="404" t="str">
        <f>IF(ธค!J14="","",ธค!J14)</f>
        <v/>
      </c>
      <c r="IM13" s="404" t="str">
        <f>IF(ธค!K14="","",ธค!K14)</f>
        <v/>
      </c>
      <c r="IN13" s="404" t="str">
        <f>IF(ธค!L14="","",ธค!L14)</f>
        <v/>
      </c>
      <c r="IO13" s="404" t="str">
        <f>IF(ธค!M14="","",ธค!M14)</f>
        <v/>
      </c>
      <c r="IP13" s="404" t="str">
        <f>IF(ธค!N14="","",ธค!N14)</f>
        <v/>
      </c>
      <c r="IQ13" s="404" t="str">
        <f>IF(ธค!O14="","",ธค!O14)</f>
        <v/>
      </c>
      <c r="IR13" s="404" t="str">
        <f>IF(ธค!P14="","",ธค!P14)</f>
        <v/>
      </c>
      <c r="IS13" s="404" t="str">
        <f>IF(ธค!Q14="","",ธค!Q14)</f>
        <v/>
      </c>
      <c r="IT13" s="404" t="str">
        <f>IF(ธค!R14="","",ธค!R14)</f>
        <v/>
      </c>
      <c r="IU13" s="404" t="str">
        <f>IF(ธค!S14="","",ธค!S14)</f>
        <v/>
      </c>
      <c r="IV13" s="404" t="str">
        <f>IF(ธค!T14="","",ธค!T14)</f>
        <v/>
      </c>
      <c r="IW13" s="404" t="str">
        <f>IF(ธค!U14="","",ธค!U14)</f>
        <v/>
      </c>
      <c r="IX13" s="404" t="str">
        <f>IF(ธค!V14="","",ธค!V14)</f>
        <v/>
      </c>
      <c r="IY13" s="404" t="str">
        <f>IF(ธค!W14="","",ธค!W14)</f>
        <v/>
      </c>
      <c r="IZ13" s="404" t="str">
        <f>IF(ธค!X14="","",ธค!X14)</f>
        <v/>
      </c>
      <c r="JA13" s="404" t="str">
        <f>IF(ธค!Y14="","",ธค!Y14)</f>
        <v/>
      </c>
      <c r="JB13" s="404" t="str">
        <f>IF(ธค!Z14="","",ธค!Z14)</f>
        <v/>
      </c>
      <c r="JC13" s="404" t="str">
        <f>IF(ธค!AA14="","",ธค!AA14)</f>
        <v/>
      </c>
      <c r="JD13" s="404" t="str">
        <f>IF(ธค!AB14="","",ธค!AB14)</f>
        <v/>
      </c>
      <c r="JE13" s="404" t="str">
        <f>IF(ธค!AC14="","",ธค!AC14)</f>
        <v/>
      </c>
      <c r="JF13" s="404" t="str">
        <f>IF(ธค!AD14="","",ธค!AD14)</f>
        <v/>
      </c>
      <c r="JG13" s="404" t="str">
        <f>IF(ธค!AE14="","",ธค!AE14)</f>
        <v/>
      </c>
      <c r="JH13" s="404" t="str">
        <f>IF(ธค!AF14="","",ธค!AF14)</f>
        <v/>
      </c>
      <c r="JI13" s="404" t="str">
        <f>IF(ธค!AG14="","",ธค!AG14)</f>
        <v/>
      </c>
      <c r="JJ13" s="404" t="str">
        <f>IF(ธค!AH14="","",ธค!AH14)</f>
        <v/>
      </c>
      <c r="JK13" s="404" t="str">
        <f>IF(ธค!AI14="","",ธค!AI14)</f>
        <v/>
      </c>
      <c r="JL13" s="402" t="str">
        <f>IF(ธค!AJ14="","",ธค!AJ14)</f>
        <v/>
      </c>
      <c r="JM13" s="401" t="str">
        <f>IF(ข้อมูลนร.2!D14="","",ข้อมูลนร.2!D14)</f>
        <v/>
      </c>
      <c r="JN13" s="402"/>
      <c r="JO13" s="404" t="str">
        <f>IF(มค!E14="","",มค!E14)</f>
        <v/>
      </c>
      <c r="JP13" s="404" t="str">
        <f>IF(มค!F14="","",มค!F14)</f>
        <v/>
      </c>
      <c r="JQ13" s="404" t="str">
        <f>IF(มค!G14="","",มค!G14)</f>
        <v/>
      </c>
      <c r="JR13" s="404" t="str">
        <f>IF(มค!H14="","",มค!H14)</f>
        <v/>
      </c>
      <c r="JS13" s="404" t="str">
        <f>IF(มค!I14="","",มค!I14)</f>
        <v/>
      </c>
      <c r="JT13" s="404" t="str">
        <f>IF(มค!J14="","",มค!J14)</f>
        <v/>
      </c>
      <c r="JU13" s="404" t="str">
        <f>IF(มค!K14="","",มค!K14)</f>
        <v/>
      </c>
      <c r="JV13" s="404" t="str">
        <f>IF(มค!L14="","",มค!L14)</f>
        <v/>
      </c>
      <c r="JW13" s="404" t="str">
        <f>IF(มค!M14="","",มค!M14)</f>
        <v/>
      </c>
      <c r="JX13" s="404" t="str">
        <f>IF(มค!N14="","",มค!N14)</f>
        <v/>
      </c>
      <c r="JY13" s="404" t="str">
        <f>IF(มค!O14="","",มค!O14)</f>
        <v/>
      </c>
      <c r="JZ13" s="404" t="str">
        <f>IF(มค!P14="","",มค!P14)</f>
        <v/>
      </c>
      <c r="KA13" s="404" t="str">
        <f>IF(มค!Q14="","",มค!Q14)</f>
        <v/>
      </c>
      <c r="KB13" s="404" t="str">
        <f>IF(มค!R14="","",มค!R14)</f>
        <v/>
      </c>
      <c r="KC13" s="404" t="str">
        <f>IF(มค!S14="","",มค!S14)</f>
        <v/>
      </c>
      <c r="KD13" s="404" t="str">
        <f>IF(มค!T14="","",มค!T14)</f>
        <v/>
      </c>
      <c r="KE13" s="404" t="str">
        <f>IF(มค!U14="","",มค!U14)</f>
        <v/>
      </c>
      <c r="KF13" s="404" t="str">
        <f>IF(มค!V14="","",มค!V14)</f>
        <v/>
      </c>
      <c r="KG13" s="404" t="str">
        <f>IF(มค!W14="","",มค!W14)</f>
        <v/>
      </c>
      <c r="KH13" s="404" t="str">
        <f>IF(มค!X14="","",มค!X14)</f>
        <v/>
      </c>
      <c r="KI13" s="404" t="str">
        <f>IF(มค!Y14="","",มค!Y14)</f>
        <v/>
      </c>
      <c r="KJ13" s="404" t="str">
        <f>IF(มค!Z14="","",มค!Z14)</f>
        <v/>
      </c>
      <c r="KK13" s="404" t="str">
        <f>IF(มค!AA14="","",มค!AA14)</f>
        <v/>
      </c>
      <c r="KL13" s="404" t="str">
        <f>IF(มค!AB14="","",มค!AB14)</f>
        <v/>
      </c>
      <c r="KM13" s="404" t="str">
        <f>IF(มค!AC14="","",มค!AC14)</f>
        <v/>
      </c>
      <c r="KN13" s="404" t="str">
        <f>IF(มค!AD14="","",มค!AD14)</f>
        <v/>
      </c>
      <c r="KO13" s="404" t="str">
        <f>IF(มค!AE14="","",มค!AE14)</f>
        <v/>
      </c>
      <c r="KP13" s="404" t="str">
        <f>IF(มค!AF14="","",มค!AF14)</f>
        <v/>
      </c>
      <c r="KQ13" s="404" t="str">
        <f>IF(มค!AG14="","",มค!AG14)</f>
        <v/>
      </c>
      <c r="KR13" s="404" t="str">
        <f>IF(มค!AH14="","",มค!AH14)</f>
        <v/>
      </c>
      <c r="KS13" s="404" t="str">
        <f>IF(มค!AI14="","",มค!AI14)</f>
        <v/>
      </c>
      <c r="KT13" s="402" t="str">
        <f>IF(มค!AJ14="","",มค!AJ14)</f>
        <v/>
      </c>
      <c r="KU13" s="401" t="str">
        <f>IF(ข้อมูลนร.2!D14="","",ข้อมูลนร.2!D14)</f>
        <v/>
      </c>
      <c r="KV13" s="402"/>
      <c r="KW13" s="404" t="str">
        <f>IF(กพ!E14="","",กพ!E14)</f>
        <v/>
      </c>
      <c r="KX13" s="404" t="str">
        <f>IF(กพ!F14="","",กพ!F14)</f>
        <v/>
      </c>
      <c r="KY13" s="404" t="str">
        <f>IF(กพ!G14="","",กพ!G14)</f>
        <v/>
      </c>
      <c r="KZ13" s="404" t="str">
        <f>IF(กพ!H14="","",กพ!H14)</f>
        <v/>
      </c>
      <c r="LA13" s="404" t="str">
        <f>IF(กพ!I14="","",กพ!I14)</f>
        <v/>
      </c>
      <c r="LB13" s="404" t="str">
        <f>IF(กพ!J14="","",กพ!J14)</f>
        <v/>
      </c>
      <c r="LC13" s="404" t="str">
        <f>IF(กพ!K14="","",กพ!K14)</f>
        <v/>
      </c>
      <c r="LD13" s="404" t="str">
        <f>IF(กพ!L14="","",กพ!L14)</f>
        <v/>
      </c>
      <c r="LE13" s="404" t="str">
        <f>IF(กพ!M14="","",กพ!M14)</f>
        <v/>
      </c>
      <c r="LF13" s="404" t="str">
        <f>IF(กพ!N14="","",กพ!N14)</f>
        <v/>
      </c>
      <c r="LG13" s="404" t="str">
        <f>IF(กพ!O14="","",กพ!O14)</f>
        <v/>
      </c>
      <c r="LH13" s="404" t="str">
        <f>IF(กพ!P14="","",กพ!P14)</f>
        <v/>
      </c>
      <c r="LI13" s="404" t="str">
        <f>IF(กพ!Q14="","",กพ!Q14)</f>
        <v/>
      </c>
      <c r="LJ13" s="404" t="str">
        <f>IF(กพ!R14="","",กพ!R14)</f>
        <v/>
      </c>
      <c r="LK13" s="404" t="str">
        <f>IF(กพ!S14="","",กพ!S14)</f>
        <v/>
      </c>
      <c r="LL13" s="404" t="str">
        <f>IF(กพ!T14="","",กพ!T14)</f>
        <v/>
      </c>
      <c r="LM13" s="404" t="str">
        <f>IF(กพ!U14="","",กพ!U14)</f>
        <v/>
      </c>
      <c r="LN13" s="404" t="str">
        <f>IF(กพ!V14="","",กพ!V14)</f>
        <v/>
      </c>
      <c r="LO13" s="404" t="str">
        <f>IF(กพ!W14="","",กพ!W14)</f>
        <v/>
      </c>
      <c r="LP13" s="404" t="str">
        <f>IF(กพ!X14="","",กพ!X14)</f>
        <v/>
      </c>
      <c r="LQ13" s="404" t="str">
        <f>IF(กพ!Y14="","",กพ!Y14)</f>
        <v/>
      </c>
      <c r="LR13" s="404" t="str">
        <f>IF(กพ!Z14="","",กพ!Z14)</f>
        <v/>
      </c>
      <c r="LS13" s="404" t="str">
        <f>IF(กพ!AA14="","",กพ!AA14)</f>
        <v/>
      </c>
      <c r="LT13" s="404" t="str">
        <f>IF(กพ!AB14="","",กพ!AB14)</f>
        <v/>
      </c>
      <c r="LU13" s="404" t="str">
        <f>IF(กพ!AC14="","",กพ!AC14)</f>
        <v/>
      </c>
      <c r="LV13" s="404" t="str">
        <f>IF(กพ!AD14="","",กพ!AD14)</f>
        <v/>
      </c>
      <c r="LW13" s="404" t="str">
        <f>IF(กพ!AE14="","",กพ!AE14)</f>
        <v/>
      </c>
      <c r="LX13" s="404" t="str">
        <f>IF(กพ!AF14="","",กพ!AF14)</f>
        <v/>
      </c>
      <c r="LY13" s="404" t="str">
        <f>IF(กพ!AG14="","",กพ!AG14)</f>
        <v/>
      </c>
      <c r="LZ13" s="404" t="str">
        <f>IF(กพ!AH14="","",กพ!AH14)</f>
        <v/>
      </c>
      <c r="MA13" s="404" t="str">
        <f>IF(กพ!AI14="","",กพ!AI14)</f>
        <v/>
      </c>
      <c r="MB13" s="402" t="str">
        <f>IF(กพ!AJ14="","",กพ!AJ14)</f>
        <v/>
      </c>
      <c r="MC13" s="401" t="str">
        <f>IF(ข้อมูลนร.2!D14="","",ข้อมูลนร.2!D14)</f>
        <v/>
      </c>
      <c r="MD13" s="402"/>
      <c r="ME13" s="404" t="str">
        <f>IF(มีค!E14="","",มีค!E14)</f>
        <v/>
      </c>
      <c r="MF13" s="404" t="str">
        <f>IF(มีค!F14="","",มีค!F14)</f>
        <v/>
      </c>
      <c r="MG13" s="404" t="str">
        <f>IF(มีค!G14="","",มีค!G14)</f>
        <v/>
      </c>
      <c r="MH13" s="404" t="str">
        <f>IF(มีค!H14="","",มีค!H14)</f>
        <v/>
      </c>
      <c r="MI13" s="404" t="str">
        <f>IF(มีค!I14="","",มีค!I14)</f>
        <v/>
      </c>
      <c r="MJ13" s="404" t="str">
        <f>IF(มีค!J14="","",มีค!J14)</f>
        <v/>
      </c>
      <c r="MK13" s="404" t="str">
        <f>IF(มีค!K14="","",มีค!K14)</f>
        <v/>
      </c>
      <c r="ML13" s="404" t="str">
        <f>IF(มีค!L14="","",มีค!L14)</f>
        <v/>
      </c>
      <c r="MM13" s="404" t="str">
        <f>IF(มีค!M14="","",มีค!M14)</f>
        <v/>
      </c>
      <c r="MN13" s="404" t="str">
        <f>IF(มีค!N14="","",มีค!N14)</f>
        <v/>
      </c>
      <c r="MO13" s="404" t="str">
        <f>IF(มีค!O14="","",มีค!O14)</f>
        <v/>
      </c>
      <c r="MP13" s="404" t="str">
        <f>IF(มีค!P14="","",มีค!P14)</f>
        <v/>
      </c>
      <c r="MQ13" s="404" t="str">
        <f>IF(มีค!Q14="","",มีค!Q14)</f>
        <v/>
      </c>
      <c r="MR13" s="404" t="str">
        <f>IF(มีค!R14="","",มีค!R14)</f>
        <v/>
      </c>
      <c r="MS13" s="404" t="str">
        <f>IF(มีค!S14="","",มีค!S14)</f>
        <v/>
      </c>
      <c r="MT13" s="404" t="str">
        <f>IF(มีค!T14="","",มีค!T14)</f>
        <v/>
      </c>
      <c r="MU13" s="404" t="str">
        <f>IF(มีค!U14="","",มีค!U14)</f>
        <v/>
      </c>
      <c r="MV13" s="404" t="str">
        <f>IF(มีค!V14="","",มีค!V14)</f>
        <v/>
      </c>
      <c r="MW13" s="404" t="str">
        <f>IF(มีค!W14="","",มีค!W14)</f>
        <v/>
      </c>
      <c r="MX13" s="404" t="str">
        <f>IF(มีค!X14="","",มีค!X14)</f>
        <v/>
      </c>
      <c r="MY13" s="404" t="str">
        <f>IF(มีค!Y14="","",มีค!Y14)</f>
        <v/>
      </c>
      <c r="MZ13" s="404" t="str">
        <f>IF(มีค!Z14="","",มีค!Z14)</f>
        <v/>
      </c>
      <c r="NA13" s="404" t="str">
        <f>IF(มีค!AA14="","",มีค!AA14)</f>
        <v/>
      </c>
      <c r="NB13" s="404" t="str">
        <f>IF(มีค!AB14="","",มีค!AB14)</f>
        <v/>
      </c>
      <c r="NC13" s="404" t="str">
        <f>IF(มีค!AC14="","",มีค!AC14)</f>
        <v/>
      </c>
      <c r="ND13" s="404" t="str">
        <f>IF(มีค!AD14="","",มีค!AD14)</f>
        <v/>
      </c>
      <c r="NE13" s="404" t="str">
        <f>IF(มีค!AE14="","",มีค!AE14)</f>
        <v/>
      </c>
      <c r="NF13" s="404" t="str">
        <f>IF(มีค!AF14="","",มีค!AF14)</f>
        <v/>
      </c>
      <c r="NG13" s="404" t="str">
        <f>IF(มีค!AG14="","",มีค!AG14)</f>
        <v/>
      </c>
      <c r="NH13" s="404" t="str">
        <f>IF(มีค!AH14="","",มีค!AH14)</f>
        <v/>
      </c>
      <c r="NI13" s="404" t="str">
        <f>IF(มีค!AI14="","",มีค!AI14)</f>
        <v/>
      </c>
      <c r="NJ13" s="402" t="str">
        <f>IF(มีค!AJ14="","",มีค!AJ14)</f>
        <v/>
      </c>
    </row>
    <row r="14" spans="1:374" s="231" customFormat="1" ht="18" customHeight="1">
      <c r="A14" s="401" t="str">
        <f>IF(ข้อมูลนร.2!D15="","",ข้อมูลนร.2!D15)</f>
        <v/>
      </c>
      <c r="B14" s="402"/>
      <c r="C14" s="403" t="str">
        <f>IF(พค!E15="","",พค!E15)</f>
        <v/>
      </c>
      <c r="D14" s="403" t="str">
        <f>IF(พค!F15="","",พค!F15)</f>
        <v/>
      </c>
      <c r="E14" s="403" t="str">
        <f>IF(พค!G15="","",พค!G15)</f>
        <v/>
      </c>
      <c r="F14" s="403" t="str">
        <f>IF(พค!H15="","",พค!H15)</f>
        <v/>
      </c>
      <c r="G14" s="403" t="str">
        <f>IF(พค!I15="","",พค!I15)</f>
        <v/>
      </c>
      <c r="H14" s="403" t="str">
        <f>IF(พค!J15="","",พค!J15)</f>
        <v/>
      </c>
      <c r="I14" s="403" t="str">
        <f>IF(พค!K15="","",พค!K15)</f>
        <v/>
      </c>
      <c r="J14" s="403" t="str">
        <f>IF(พค!L15="","",พค!L15)</f>
        <v/>
      </c>
      <c r="K14" s="403" t="str">
        <f>IF(พค!M15="","",พค!M15)</f>
        <v/>
      </c>
      <c r="L14" s="403" t="str">
        <f>IF(พค!N15="","",พค!N15)</f>
        <v/>
      </c>
      <c r="M14" s="403" t="str">
        <f>IF(พค!O15="","",พค!O15)</f>
        <v/>
      </c>
      <c r="N14" s="403" t="str">
        <f>IF(พค!P15="","",พค!P15)</f>
        <v/>
      </c>
      <c r="O14" s="403" t="str">
        <f>IF(พค!Q15="","",พค!Q15)</f>
        <v/>
      </c>
      <c r="P14" s="403" t="str">
        <f>IF(พค!R15="","",พค!R15)</f>
        <v/>
      </c>
      <c r="Q14" s="403" t="str">
        <f>IF(พค!S15="","",พค!S15)</f>
        <v/>
      </c>
      <c r="R14" s="403" t="str">
        <f>IF(พค!T15="","",พค!T15)</f>
        <v/>
      </c>
      <c r="S14" s="403" t="str">
        <f>IF(พค!U15="","",พค!U15)</f>
        <v/>
      </c>
      <c r="T14" s="403" t="str">
        <f>IF(พค!V15="","",พค!V15)</f>
        <v/>
      </c>
      <c r="U14" s="403" t="str">
        <f>IF(พค!W15="","",พค!W15)</f>
        <v/>
      </c>
      <c r="V14" s="403" t="str">
        <f>IF(พค!X15="","",พค!X15)</f>
        <v/>
      </c>
      <c r="W14" s="403" t="str">
        <f>IF(พค!Y15="","",พค!Y15)</f>
        <v/>
      </c>
      <c r="X14" s="403" t="str">
        <f>IF(พค!Z15="","",พค!Z15)</f>
        <v/>
      </c>
      <c r="Y14" s="403" t="str">
        <f>IF(พค!AA15="","",พค!AA15)</f>
        <v/>
      </c>
      <c r="Z14" s="403" t="str">
        <f>IF(พค!AB15="","",พค!AB15)</f>
        <v/>
      </c>
      <c r="AA14" s="403" t="str">
        <f>IF(พค!AC15="","",พค!AC15)</f>
        <v/>
      </c>
      <c r="AB14" s="403" t="str">
        <f>IF(พค!AD15="","",พค!AD15)</f>
        <v/>
      </c>
      <c r="AC14" s="403" t="str">
        <f>IF(พค!AE15="","",พค!AE15)</f>
        <v/>
      </c>
      <c r="AD14" s="403" t="str">
        <f>IF(พค!AF15="","",พค!AF15)</f>
        <v/>
      </c>
      <c r="AE14" s="403" t="str">
        <f>IF(พค!AG15="","",พค!AG15)</f>
        <v/>
      </c>
      <c r="AF14" s="403" t="str">
        <f>IF(พค!AH15="","",พค!AH15)</f>
        <v/>
      </c>
      <c r="AG14" s="403" t="str">
        <f>IF(พค!AI15="","",พค!AI15)</f>
        <v/>
      </c>
      <c r="AH14" s="402" t="str">
        <f>IF(พค!AJ15="","",พค!AJ15)</f>
        <v/>
      </c>
      <c r="AI14" s="401" t="str">
        <f>IF(ข้อมูลนร.2!D15="","",ข้อมูลนร.2!D15)</f>
        <v/>
      </c>
      <c r="AJ14" s="402"/>
      <c r="AK14" s="404" t="str">
        <f>IF(มิย!E15="","",มิย!E15)</f>
        <v/>
      </c>
      <c r="AL14" s="404" t="str">
        <f>IF(มิย!F15="","",มิย!F15)</f>
        <v/>
      </c>
      <c r="AM14" s="404" t="str">
        <f>IF(มิย!G15="","",มิย!G15)</f>
        <v/>
      </c>
      <c r="AN14" s="404" t="str">
        <f>IF(มิย!H15="","",มิย!H15)</f>
        <v/>
      </c>
      <c r="AO14" s="404" t="str">
        <f>IF(มิย!I15="","",มิย!I15)</f>
        <v/>
      </c>
      <c r="AP14" s="404" t="str">
        <f>IF(มิย!J15="","",มิย!J15)</f>
        <v/>
      </c>
      <c r="AQ14" s="404" t="str">
        <f>IF(มิย!K15="","",มิย!K15)</f>
        <v/>
      </c>
      <c r="AR14" s="404" t="str">
        <f>IF(มิย!L15="","",มิย!L15)</f>
        <v/>
      </c>
      <c r="AS14" s="404" t="str">
        <f>IF(มิย!M15="","",มิย!M15)</f>
        <v/>
      </c>
      <c r="AT14" s="404" t="str">
        <f>IF(มิย!N15="","",มิย!N15)</f>
        <v/>
      </c>
      <c r="AU14" s="404" t="str">
        <f>IF(มิย!O15="","",มิย!O15)</f>
        <v/>
      </c>
      <c r="AV14" s="404" t="str">
        <f>IF(มิย!P15="","",มิย!P15)</f>
        <v/>
      </c>
      <c r="AW14" s="404" t="str">
        <f>IF(มิย!Q15="","",มิย!Q15)</f>
        <v/>
      </c>
      <c r="AX14" s="404" t="str">
        <f>IF(มิย!R15="","",มิย!R15)</f>
        <v/>
      </c>
      <c r="AY14" s="404" t="str">
        <f>IF(มิย!S15="","",มิย!S15)</f>
        <v/>
      </c>
      <c r="AZ14" s="404" t="str">
        <f>IF(มิย!T15="","",มิย!T15)</f>
        <v/>
      </c>
      <c r="BA14" s="404" t="str">
        <f>IF(มิย!U15="","",มิย!U15)</f>
        <v/>
      </c>
      <c r="BB14" s="404" t="str">
        <f>IF(มิย!V15="","",มิย!V15)</f>
        <v/>
      </c>
      <c r="BC14" s="404" t="str">
        <f>IF(มิย!W15="","",มิย!W15)</f>
        <v/>
      </c>
      <c r="BD14" s="404" t="str">
        <f>IF(มิย!X15="","",มิย!X15)</f>
        <v/>
      </c>
      <c r="BE14" s="404" t="str">
        <f>IF(มิย!Y15="","",มิย!Y15)</f>
        <v/>
      </c>
      <c r="BF14" s="404" t="str">
        <f>IF(มิย!Z15="","",มิย!Z15)</f>
        <v/>
      </c>
      <c r="BG14" s="404" t="str">
        <f>IF(มิย!AA15="","",มิย!AA15)</f>
        <v/>
      </c>
      <c r="BH14" s="404" t="str">
        <f>IF(มิย!AB15="","",มิย!AB15)</f>
        <v/>
      </c>
      <c r="BI14" s="404" t="str">
        <f>IF(มิย!AC15="","",มิย!AC15)</f>
        <v/>
      </c>
      <c r="BJ14" s="404" t="str">
        <f>IF(มิย!AD15="","",มิย!AD15)</f>
        <v/>
      </c>
      <c r="BK14" s="404" t="str">
        <f>IF(มิย!AE15="","",มิย!AE15)</f>
        <v/>
      </c>
      <c r="BL14" s="404" t="str">
        <f>IF(มิย!AF15="","",มิย!AF15)</f>
        <v/>
      </c>
      <c r="BM14" s="404" t="str">
        <f>IF(มิย!AG15="","",มิย!AG15)</f>
        <v/>
      </c>
      <c r="BN14" s="404" t="str">
        <f>IF(มิย!AH15="","",มิย!AH15)</f>
        <v/>
      </c>
      <c r="BO14" s="404" t="str">
        <f>IF(มิย!AI15="","",มิย!AI15)</f>
        <v/>
      </c>
      <c r="BP14" s="402" t="str">
        <f>IF(มิย!AJ15="","",มิย!AJ15)</f>
        <v/>
      </c>
      <c r="BQ14" s="401" t="str">
        <f>IF(ข้อมูลนร.2!D15="","",ข้อมูลนร.2!D15)</f>
        <v/>
      </c>
      <c r="BR14" s="402"/>
      <c r="BS14" s="402" t="str">
        <f>IF(กค!E15="","",กค!E15)</f>
        <v/>
      </c>
      <c r="BT14" s="404" t="str">
        <f>IF(กค!F15="","",กค!F15)</f>
        <v/>
      </c>
      <c r="BU14" s="404" t="str">
        <f>IF(กค!G15="","",กค!G15)</f>
        <v/>
      </c>
      <c r="BV14" s="404" t="str">
        <f>IF(กค!H15="","",กค!H15)</f>
        <v/>
      </c>
      <c r="BW14" s="404" t="str">
        <f>IF(กค!I15="","",กค!I15)</f>
        <v/>
      </c>
      <c r="BX14" s="404" t="str">
        <f>IF(กค!J15="","",กค!J15)</f>
        <v/>
      </c>
      <c r="BY14" s="404" t="str">
        <f>IF(กค!K15="","",กค!K15)</f>
        <v/>
      </c>
      <c r="BZ14" s="404" t="str">
        <f>IF(กค!L15="","",กค!L15)</f>
        <v/>
      </c>
      <c r="CA14" s="404" t="str">
        <f>IF(กค!M15="","",กค!M15)</f>
        <v/>
      </c>
      <c r="CB14" s="404" t="str">
        <f>IF(กค!N15="","",กค!N15)</f>
        <v/>
      </c>
      <c r="CC14" s="404" t="str">
        <f>IF(กค!O15="","",กค!O15)</f>
        <v/>
      </c>
      <c r="CD14" s="404" t="str">
        <f>IF(กค!P15="","",กค!P15)</f>
        <v/>
      </c>
      <c r="CE14" s="404" t="str">
        <f>IF(กค!Q15="","",กค!Q15)</f>
        <v/>
      </c>
      <c r="CF14" s="404" t="str">
        <f>IF(กค!R15="","",กค!R15)</f>
        <v/>
      </c>
      <c r="CG14" s="404" t="str">
        <f>IF(กค!S15="","",กค!S15)</f>
        <v/>
      </c>
      <c r="CH14" s="404" t="str">
        <f>IF(กค!T15="","",กค!T15)</f>
        <v/>
      </c>
      <c r="CI14" s="404" t="str">
        <f>IF(กค!U15="","",กค!U15)</f>
        <v/>
      </c>
      <c r="CJ14" s="404" t="str">
        <f>IF(กค!V15="","",กค!V15)</f>
        <v/>
      </c>
      <c r="CK14" s="404" t="str">
        <f>IF(กค!W15="","",กค!W15)</f>
        <v/>
      </c>
      <c r="CL14" s="404" t="str">
        <f>IF(กค!X15="","",กค!X15)</f>
        <v/>
      </c>
      <c r="CM14" s="404" t="str">
        <f>IF(กค!Y15="","",กค!Y15)</f>
        <v/>
      </c>
      <c r="CN14" s="404" t="str">
        <f>IF(กค!Z15="","",กค!Z15)</f>
        <v/>
      </c>
      <c r="CO14" s="404" t="str">
        <f>IF(กค!AA15="","",กค!AA15)</f>
        <v/>
      </c>
      <c r="CP14" s="404" t="str">
        <f>IF(กค!AB15="","",กค!AB15)</f>
        <v/>
      </c>
      <c r="CQ14" s="404" t="str">
        <f>IF(กค!AC15="","",กค!AC15)</f>
        <v/>
      </c>
      <c r="CR14" s="404" t="str">
        <f>IF(กค!AD15="","",กค!AD15)</f>
        <v/>
      </c>
      <c r="CS14" s="404" t="str">
        <f>IF(กค!AE15="","",กค!AE15)</f>
        <v/>
      </c>
      <c r="CT14" s="404" t="str">
        <f>IF(กค!AF15="","",กค!AF15)</f>
        <v/>
      </c>
      <c r="CU14" s="404" t="str">
        <f>IF(กค!AG15="","",กค!AG15)</f>
        <v/>
      </c>
      <c r="CV14" s="404" t="str">
        <f>IF(กค!AH15="","",กค!AH15)</f>
        <v/>
      </c>
      <c r="CW14" s="404" t="str">
        <f>IF(กค!AI15="","",กค!AI15)</f>
        <v/>
      </c>
      <c r="CX14" s="402" t="str">
        <f>IF(กค!AJ15="","",กค!AJ15)</f>
        <v/>
      </c>
      <c r="CY14" s="401" t="str">
        <f>IF(ข้อมูลนร.2!D15="","",ข้อมูลนร.2!D15)</f>
        <v/>
      </c>
      <c r="CZ14" s="402"/>
      <c r="DA14" s="404" t="str">
        <f>IF(สค!E15="","",สค!E15)</f>
        <v/>
      </c>
      <c r="DB14" s="404" t="str">
        <f>IF(สค!F15="","",สค!F15)</f>
        <v/>
      </c>
      <c r="DC14" s="404" t="str">
        <f>IF(สค!G15="","",สค!G15)</f>
        <v/>
      </c>
      <c r="DD14" s="404" t="str">
        <f>IF(สค!H15="","",สค!H15)</f>
        <v/>
      </c>
      <c r="DE14" s="404" t="str">
        <f>IF(สค!I15="","",สค!I15)</f>
        <v/>
      </c>
      <c r="DF14" s="404" t="str">
        <f>IF(สค!J15="","",สค!J15)</f>
        <v/>
      </c>
      <c r="DG14" s="404" t="str">
        <f>IF(สค!K15="","",สค!K15)</f>
        <v/>
      </c>
      <c r="DH14" s="404" t="str">
        <f>IF(สค!L15="","",สค!L15)</f>
        <v/>
      </c>
      <c r="DI14" s="404" t="str">
        <f>IF(สค!M15="","",สค!M15)</f>
        <v/>
      </c>
      <c r="DJ14" s="404" t="str">
        <f>IF(สค!N15="","",สค!N15)</f>
        <v/>
      </c>
      <c r="DK14" s="404" t="str">
        <f>IF(สค!O15="","",สค!O15)</f>
        <v/>
      </c>
      <c r="DL14" s="404" t="str">
        <f>IF(สค!P15="","",สค!P15)</f>
        <v/>
      </c>
      <c r="DM14" s="404" t="str">
        <f>IF(สค!Q15="","",สค!Q15)</f>
        <v/>
      </c>
      <c r="DN14" s="404" t="str">
        <f>IF(สค!R15="","",สค!R15)</f>
        <v/>
      </c>
      <c r="DO14" s="404" t="str">
        <f>IF(สค!S15="","",สค!S15)</f>
        <v/>
      </c>
      <c r="DP14" s="404" t="str">
        <f>IF(สค!T15="","",สค!T15)</f>
        <v/>
      </c>
      <c r="DQ14" s="404" t="str">
        <f>IF(สค!U15="","",สค!U15)</f>
        <v/>
      </c>
      <c r="DR14" s="404" t="str">
        <f>IF(สค!V15="","",สค!V15)</f>
        <v/>
      </c>
      <c r="DS14" s="404" t="str">
        <f>IF(สค!W15="","",สค!W15)</f>
        <v/>
      </c>
      <c r="DT14" s="404" t="str">
        <f>IF(สค!X15="","",สค!X15)</f>
        <v/>
      </c>
      <c r="DU14" s="404" t="str">
        <f>IF(สค!Y15="","",สค!Y15)</f>
        <v/>
      </c>
      <c r="DV14" s="404" t="str">
        <f>IF(สค!Z15="","",สค!Z15)</f>
        <v/>
      </c>
      <c r="DW14" s="404" t="str">
        <f>IF(สค!AA15="","",สค!AA15)</f>
        <v/>
      </c>
      <c r="DX14" s="404" t="str">
        <f>IF(สค!AB15="","",สค!AB15)</f>
        <v/>
      </c>
      <c r="DY14" s="404" t="str">
        <f>IF(สค!AC15="","",สค!AC15)</f>
        <v/>
      </c>
      <c r="DZ14" s="404" t="str">
        <f>IF(สค!AD15="","",สค!AD15)</f>
        <v/>
      </c>
      <c r="EA14" s="404" t="str">
        <f>IF(สค!AE15="","",สค!AE15)</f>
        <v/>
      </c>
      <c r="EB14" s="404" t="str">
        <f>IF(สค!AF15="","",สค!AF15)</f>
        <v/>
      </c>
      <c r="EC14" s="404" t="str">
        <f>IF(สค!AG15="","",สค!AG15)</f>
        <v/>
      </c>
      <c r="ED14" s="404" t="str">
        <f>IF(สค!AH15="","",สค!AH15)</f>
        <v/>
      </c>
      <c r="EE14" s="404" t="str">
        <f>IF(สค!AI15="","",สค!AI15)</f>
        <v/>
      </c>
      <c r="EF14" s="402" t="str">
        <f>IF(สค!AJ15="","",สค!AJ15)</f>
        <v/>
      </c>
      <c r="EG14" s="401" t="str">
        <f>IF(ข้อมูลนร.2!D15="","",ข้อมูลนร.2!D15)</f>
        <v/>
      </c>
      <c r="EH14" s="402"/>
      <c r="EI14" s="404" t="str">
        <f>IF(กย!E15="","",กย!E15)</f>
        <v/>
      </c>
      <c r="EJ14" s="404" t="str">
        <f>IF(กย!F15="","",กย!F15)</f>
        <v/>
      </c>
      <c r="EK14" s="404" t="str">
        <f>IF(กย!G15="","",กย!G15)</f>
        <v/>
      </c>
      <c r="EL14" s="404" t="str">
        <f>IF(กย!H15="","",กย!H15)</f>
        <v/>
      </c>
      <c r="EM14" s="404" t="str">
        <f>IF(กย!I15="","",กย!I15)</f>
        <v/>
      </c>
      <c r="EN14" s="404" t="str">
        <f>IF(กย!J15="","",กย!J15)</f>
        <v/>
      </c>
      <c r="EO14" s="404" t="str">
        <f>IF(กย!K15="","",กย!K15)</f>
        <v/>
      </c>
      <c r="EP14" s="404" t="str">
        <f>IF(กย!L15="","",กย!L15)</f>
        <v/>
      </c>
      <c r="EQ14" s="404" t="str">
        <f>IF(กย!M15="","",กย!M15)</f>
        <v/>
      </c>
      <c r="ER14" s="404" t="str">
        <f>IF(กย!N15="","",กย!N15)</f>
        <v/>
      </c>
      <c r="ES14" s="404" t="str">
        <f>IF(กย!O15="","",กย!O15)</f>
        <v/>
      </c>
      <c r="ET14" s="404" t="str">
        <f>IF(กย!P15="","",กย!P15)</f>
        <v/>
      </c>
      <c r="EU14" s="404" t="str">
        <f>IF(กย!Q15="","",กย!Q15)</f>
        <v/>
      </c>
      <c r="EV14" s="404" t="str">
        <f>IF(กย!R15="","",กย!R15)</f>
        <v/>
      </c>
      <c r="EW14" s="404" t="str">
        <f>IF(กย!S15="","",กย!S15)</f>
        <v/>
      </c>
      <c r="EX14" s="404" t="str">
        <f>IF(กย!T15="","",กย!T15)</f>
        <v/>
      </c>
      <c r="EY14" s="404" t="str">
        <f>IF(กย!U15="","",กย!U15)</f>
        <v/>
      </c>
      <c r="EZ14" s="404" t="str">
        <f>IF(กย!V15="","",กย!V15)</f>
        <v/>
      </c>
      <c r="FA14" s="404" t="str">
        <f>IF(กย!W15="","",กย!W15)</f>
        <v/>
      </c>
      <c r="FB14" s="404" t="str">
        <f>IF(กย!X15="","",กย!X15)</f>
        <v/>
      </c>
      <c r="FC14" s="404" t="str">
        <f>IF(กย!Y15="","",กย!Y15)</f>
        <v/>
      </c>
      <c r="FD14" s="404" t="str">
        <f>IF(กย!Z15="","",กย!Z15)</f>
        <v/>
      </c>
      <c r="FE14" s="404" t="str">
        <f>IF(กย!AA15="","",กย!AA15)</f>
        <v/>
      </c>
      <c r="FF14" s="404" t="str">
        <f>IF(กย!AB15="","",กย!AB15)</f>
        <v/>
      </c>
      <c r="FG14" s="404" t="str">
        <f>IF(กย!AC15="","",กย!AC15)</f>
        <v/>
      </c>
      <c r="FH14" s="404" t="str">
        <f>IF(กย!AD15="","",กย!AD15)</f>
        <v/>
      </c>
      <c r="FI14" s="404" t="str">
        <f>IF(กย!AE15="","",กย!AE15)</f>
        <v/>
      </c>
      <c r="FJ14" s="404" t="str">
        <f>IF(กย!AF15="","",กย!AF15)</f>
        <v/>
      </c>
      <c r="FK14" s="404" t="str">
        <f>IF(กย!AG15="","",กย!AG15)</f>
        <v/>
      </c>
      <c r="FL14" s="404" t="str">
        <f>IF(กย!AH15="","",กย!AH15)</f>
        <v/>
      </c>
      <c r="FM14" s="404" t="str">
        <f>IF(กย!AI15="","",กย!AI15)</f>
        <v/>
      </c>
      <c r="FN14" s="402" t="str">
        <f>IF(กย!AJ15="","",กย!AJ15)</f>
        <v/>
      </c>
      <c r="FO14" s="401" t="str">
        <f>IF(ข้อมูลนร.2!D15="","",ข้อมูลนร.2!D15)</f>
        <v/>
      </c>
      <c r="FP14" s="402"/>
      <c r="FQ14" s="404" t="str">
        <f>IF(ตค!E15="","",ตค!E15)</f>
        <v/>
      </c>
      <c r="FR14" s="404" t="str">
        <f>IF(ตค!F15="","",ตค!F15)</f>
        <v/>
      </c>
      <c r="FS14" s="404" t="str">
        <f>IF(ตค!G15="","",ตค!G15)</f>
        <v/>
      </c>
      <c r="FT14" s="404" t="str">
        <f>IF(ตค!H15="","",ตค!H15)</f>
        <v/>
      </c>
      <c r="FU14" s="404" t="str">
        <f>IF(ตค!I15="","",ตค!I15)</f>
        <v/>
      </c>
      <c r="FV14" s="404" t="str">
        <f>IF(ตค!J15="","",ตค!J15)</f>
        <v/>
      </c>
      <c r="FW14" s="404" t="str">
        <f>IF(ตค!K15="","",ตค!K15)</f>
        <v/>
      </c>
      <c r="FX14" s="404" t="str">
        <f>IF(ตค!L15="","",ตค!L15)</f>
        <v/>
      </c>
      <c r="FY14" s="404" t="str">
        <f>IF(ตค!M15="","",ตค!M15)</f>
        <v/>
      </c>
      <c r="FZ14" s="404" t="str">
        <f>IF(ตค!N15="","",ตค!N15)</f>
        <v/>
      </c>
      <c r="GA14" s="404" t="str">
        <f>IF(ตค!O15="","",ตค!O15)</f>
        <v/>
      </c>
      <c r="GB14" s="404" t="str">
        <f>IF(ตค!P15="","",ตค!P15)</f>
        <v/>
      </c>
      <c r="GC14" s="404" t="str">
        <f>IF(ตค!Q15="","",ตค!Q15)</f>
        <v/>
      </c>
      <c r="GD14" s="404" t="str">
        <f>IF(ตค!R15="","",ตค!R15)</f>
        <v/>
      </c>
      <c r="GE14" s="404" t="str">
        <f>IF(ตค!S15="","",ตค!S15)</f>
        <v/>
      </c>
      <c r="GF14" s="404" t="str">
        <f>IF(ตค!T15="","",ตค!T15)</f>
        <v/>
      </c>
      <c r="GG14" s="404" t="str">
        <f>IF(ตค!U15="","",ตค!U15)</f>
        <v/>
      </c>
      <c r="GH14" s="404" t="str">
        <f>IF(ตค!V15="","",ตค!V15)</f>
        <v/>
      </c>
      <c r="GI14" s="404" t="str">
        <f>IF(ตค!W15="","",ตค!W15)</f>
        <v/>
      </c>
      <c r="GJ14" s="404" t="str">
        <f>IF(ตค!X15="","",ตค!X15)</f>
        <v/>
      </c>
      <c r="GK14" s="404" t="str">
        <f>IF(ตค!Y15="","",ตค!Y15)</f>
        <v/>
      </c>
      <c r="GL14" s="404" t="str">
        <f>IF(ตค!Z15="","",ตค!Z15)</f>
        <v/>
      </c>
      <c r="GM14" s="404" t="str">
        <f>IF(ตค!AA15="","",ตค!AA15)</f>
        <v/>
      </c>
      <c r="GN14" s="404" t="str">
        <f>IF(ตค!AB15="","",ตค!AB15)</f>
        <v/>
      </c>
      <c r="GO14" s="404" t="str">
        <f>IF(ตค!AC15="","",ตค!AC15)</f>
        <v/>
      </c>
      <c r="GP14" s="404" t="str">
        <f>IF(ตค!AD15="","",ตค!AD15)</f>
        <v/>
      </c>
      <c r="GQ14" s="404" t="str">
        <f>IF(ตค!AE15="","",ตค!AE15)</f>
        <v/>
      </c>
      <c r="GR14" s="404" t="str">
        <f>IF(ตค!AF15="","",ตค!AF15)</f>
        <v/>
      </c>
      <c r="GS14" s="404" t="str">
        <f>IF(ตค!AG15="","",ตค!AG15)</f>
        <v/>
      </c>
      <c r="GT14" s="404" t="str">
        <f>IF(ตค!AH15="","",ตค!AH15)</f>
        <v/>
      </c>
      <c r="GU14" s="404" t="str">
        <f>IF(ตค!AI15="","",ตค!AI15)</f>
        <v/>
      </c>
      <c r="GV14" s="402" t="str">
        <f>IF(ตค!AJ15="","",ตค!AJ15)</f>
        <v/>
      </c>
      <c r="GW14" s="401" t="str">
        <f>IF(ข้อมูลนร.2!D15="","",ข้อมูลนร.2!D15)</f>
        <v/>
      </c>
      <c r="GX14" s="402"/>
      <c r="GY14" s="403" t="str">
        <f>IF(พย!E15="","",พย!E15)</f>
        <v/>
      </c>
      <c r="GZ14" s="403" t="str">
        <f>IF(พย!F15="","",พย!F15)</f>
        <v/>
      </c>
      <c r="HA14" s="403" t="str">
        <f>IF(พย!G15="","",พย!G15)</f>
        <v/>
      </c>
      <c r="HB14" s="403" t="str">
        <f>IF(พย!H15="","",พย!H15)</f>
        <v/>
      </c>
      <c r="HC14" s="403" t="str">
        <f>IF(พย!I15="","",พย!I15)</f>
        <v/>
      </c>
      <c r="HD14" s="403" t="str">
        <f>IF(พย!J15="","",พย!J15)</f>
        <v/>
      </c>
      <c r="HE14" s="403" t="str">
        <f>IF(พย!K15="","",พย!K15)</f>
        <v/>
      </c>
      <c r="HF14" s="403" t="str">
        <f>IF(พย!L15="","",พย!L15)</f>
        <v/>
      </c>
      <c r="HG14" s="403" t="str">
        <f>IF(พย!M15="","",พย!M15)</f>
        <v/>
      </c>
      <c r="HH14" s="403" t="str">
        <f>IF(พย!N15="","",พย!N15)</f>
        <v/>
      </c>
      <c r="HI14" s="403" t="str">
        <f>IF(พย!O15="","",พย!O15)</f>
        <v/>
      </c>
      <c r="HJ14" s="403" t="str">
        <f>IF(พย!P15="","",พย!P15)</f>
        <v/>
      </c>
      <c r="HK14" s="403" t="str">
        <f>IF(พย!Q15="","",พย!Q15)</f>
        <v/>
      </c>
      <c r="HL14" s="403" t="str">
        <f>IF(พย!R15="","",พย!R15)</f>
        <v/>
      </c>
      <c r="HM14" s="403" t="str">
        <f>IF(พย!S15="","",พย!S15)</f>
        <v/>
      </c>
      <c r="HN14" s="403" t="str">
        <f>IF(พย!T15="","",พย!T15)</f>
        <v/>
      </c>
      <c r="HO14" s="403" t="str">
        <f>IF(พย!U15="","",พย!U15)</f>
        <v/>
      </c>
      <c r="HP14" s="403" t="str">
        <f>IF(พย!V15="","",พย!V15)</f>
        <v/>
      </c>
      <c r="HQ14" s="403" t="str">
        <f>IF(พย!W15="","",พย!W15)</f>
        <v/>
      </c>
      <c r="HR14" s="403" t="str">
        <f>IF(พย!X15="","",พย!X15)</f>
        <v/>
      </c>
      <c r="HS14" s="403" t="str">
        <f>IF(พย!Y15="","",พย!Y15)</f>
        <v/>
      </c>
      <c r="HT14" s="403" t="str">
        <f>IF(พย!Z15="","",พย!Z15)</f>
        <v/>
      </c>
      <c r="HU14" s="403" t="str">
        <f>IF(พย!AA15="","",พย!AA15)</f>
        <v/>
      </c>
      <c r="HV14" s="403" t="str">
        <f>IF(พย!AB15="","",พย!AB15)</f>
        <v/>
      </c>
      <c r="HW14" s="403" t="str">
        <f>IF(พย!AC15="","",พย!AC15)</f>
        <v/>
      </c>
      <c r="HX14" s="403" t="str">
        <f>IF(พย!AD15="","",พย!AD15)</f>
        <v/>
      </c>
      <c r="HY14" s="403" t="str">
        <f>IF(พย!AE15="","",พย!AE15)</f>
        <v/>
      </c>
      <c r="HZ14" s="403" t="str">
        <f>IF(พย!AF15="","",พย!AF15)</f>
        <v/>
      </c>
      <c r="IA14" s="403" t="str">
        <f>IF(พย!AG15="","",พย!AG15)</f>
        <v/>
      </c>
      <c r="IB14" s="403" t="str">
        <f>IF(พย!AH15="","",พย!AH15)</f>
        <v/>
      </c>
      <c r="IC14" s="403" t="str">
        <f>IF(พย!AI15="","",พย!AI15)</f>
        <v/>
      </c>
      <c r="ID14" s="402" t="str">
        <f>IF(พย!AJ15="","",พย!AJ15)</f>
        <v/>
      </c>
      <c r="IE14" s="401" t="str">
        <f>IF(ข้อมูลนร.2!D15="","",ข้อมูลนร.2!D15)</f>
        <v/>
      </c>
      <c r="IF14" s="402"/>
      <c r="IG14" s="404" t="str">
        <f>IF(ธค!E15="","",ธค!E15)</f>
        <v/>
      </c>
      <c r="IH14" s="404" t="str">
        <f>IF(ธค!F15="","",ธค!F15)</f>
        <v/>
      </c>
      <c r="II14" s="404" t="str">
        <f>IF(ธค!G15="","",ธค!G15)</f>
        <v/>
      </c>
      <c r="IJ14" s="404" t="str">
        <f>IF(ธค!H15="","",ธค!H15)</f>
        <v/>
      </c>
      <c r="IK14" s="404" t="str">
        <f>IF(ธค!I15="","",ธค!I15)</f>
        <v/>
      </c>
      <c r="IL14" s="404" t="str">
        <f>IF(ธค!J15="","",ธค!J15)</f>
        <v/>
      </c>
      <c r="IM14" s="404" t="str">
        <f>IF(ธค!K15="","",ธค!K15)</f>
        <v/>
      </c>
      <c r="IN14" s="404" t="str">
        <f>IF(ธค!L15="","",ธค!L15)</f>
        <v/>
      </c>
      <c r="IO14" s="404" t="str">
        <f>IF(ธค!M15="","",ธค!M15)</f>
        <v/>
      </c>
      <c r="IP14" s="404" t="str">
        <f>IF(ธค!N15="","",ธค!N15)</f>
        <v/>
      </c>
      <c r="IQ14" s="404" t="str">
        <f>IF(ธค!O15="","",ธค!O15)</f>
        <v/>
      </c>
      <c r="IR14" s="404" t="str">
        <f>IF(ธค!P15="","",ธค!P15)</f>
        <v/>
      </c>
      <c r="IS14" s="404" t="str">
        <f>IF(ธค!Q15="","",ธค!Q15)</f>
        <v/>
      </c>
      <c r="IT14" s="404" t="str">
        <f>IF(ธค!R15="","",ธค!R15)</f>
        <v/>
      </c>
      <c r="IU14" s="404" t="str">
        <f>IF(ธค!S15="","",ธค!S15)</f>
        <v/>
      </c>
      <c r="IV14" s="404" t="str">
        <f>IF(ธค!T15="","",ธค!T15)</f>
        <v/>
      </c>
      <c r="IW14" s="404" t="str">
        <f>IF(ธค!U15="","",ธค!U15)</f>
        <v/>
      </c>
      <c r="IX14" s="404" t="str">
        <f>IF(ธค!V15="","",ธค!V15)</f>
        <v/>
      </c>
      <c r="IY14" s="404" t="str">
        <f>IF(ธค!W15="","",ธค!W15)</f>
        <v/>
      </c>
      <c r="IZ14" s="404" t="str">
        <f>IF(ธค!X15="","",ธค!X15)</f>
        <v/>
      </c>
      <c r="JA14" s="404" t="str">
        <f>IF(ธค!Y15="","",ธค!Y15)</f>
        <v/>
      </c>
      <c r="JB14" s="404" t="str">
        <f>IF(ธค!Z15="","",ธค!Z15)</f>
        <v/>
      </c>
      <c r="JC14" s="404" t="str">
        <f>IF(ธค!AA15="","",ธค!AA15)</f>
        <v/>
      </c>
      <c r="JD14" s="404" t="str">
        <f>IF(ธค!AB15="","",ธค!AB15)</f>
        <v/>
      </c>
      <c r="JE14" s="404" t="str">
        <f>IF(ธค!AC15="","",ธค!AC15)</f>
        <v/>
      </c>
      <c r="JF14" s="404" t="str">
        <f>IF(ธค!AD15="","",ธค!AD15)</f>
        <v/>
      </c>
      <c r="JG14" s="404" t="str">
        <f>IF(ธค!AE15="","",ธค!AE15)</f>
        <v/>
      </c>
      <c r="JH14" s="404" t="str">
        <f>IF(ธค!AF15="","",ธค!AF15)</f>
        <v/>
      </c>
      <c r="JI14" s="404" t="str">
        <f>IF(ธค!AG15="","",ธค!AG15)</f>
        <v/>
      </c>
      <c r="JJ14" s="404" t="str">
        <f>IF(ธค!AH15="","",ธค!AH15)</f>
        <v/>
      </c>
      <c r="JK14" s="404" t="str">
        <f>IF(ธค!AI15="","",ธค!AI15)</f>
        <v/>
      </c>
      <c r="JL14" s="402" t="str">
        <f>IF(ธค!AJ15="","",ธค!AJ15)</f>
        <v/>
      </c>
      <c r="JM14" s="401" t="str">
        <f>IF(ข้อมูลนร.2!D15="","",ข้อมูลนร.2!D15)</f>
        <v/>
      </c>
      <c r="JN14" s="402"/>
      <c r="JO14" s="404" t="str">
        <f>IF(มค!E15="","",มค!E15)</f>
        <v/>
      </c>
      <c r="JP14" s="404" t="str">
        <f>IF(มค!F15="","",มค!F15)</f>
        <v/>
      </c>
      <c r="JQ14" s="404" t="str">
        <f>IF(มค!G15="","",มค!G15)</f>
        <v/>
      </c>
      <c r="JR14" s="404" t="str">
        <f>IF(มค!H15="","",มค!H15)</f>
        <v/>
      </c>
      <c r="JS14" s="404" t="str">
        <f>IF(มค!I15="","",มค!I15)</f>
        <v/>
      </c>
      <c r="JT14" s="404" t="str">
        <f>IF(มค!J15="","",มค!J15)</f>
        <v/>
      </c>
      <c r="JU14" s="404" t="str">
        <f>IF(มค!K15="","",มค!K15)</f>
        <v/>
      </c>
      <c r="JV14" s="404" t="str">
        <f>IF(มค!L15="","",มค!L15)</f>
        <v/>
      </c>
      <c r="JW14" s="404" t="str">
        <f>IF(มค!M15="","",มค!M15)</f>
        <v/>
      </c>
      <c r="JX14" s="404" t="str">
        <f>IF(มค!N15="","",มค!N15)</f>
        <v/>
      </c>
      <c r="JY14" s="404" t="str">
        <f>IF(มค!O15="","",มค!O15)</f>
        <v/>
      </c>
      <c r="JZ14" s="404" t="str">
        <f>IF(มค!P15="","",มค!P15)</f>
        <v/>
      </c>
      <c r="KA14" s="404" t="str">
        <f>IF(มค!Q15="","",มค!Q15)</f>
        <v/>
      </c>
      <c r="KB14" s="404" t="str">
        <f>IF(มค!R15="","",มค!R15)</f>
        <v/>
      </c>
      <c r="KC14" s="404" t="str">
        <f>IF(มค!S15="","",มค!S15)</f>
        <v/>
      </c>
      <c r="KD14" s="404" t="str">
        <f>IF(มค!T15="","",มค!T15)</f>
        <v/>
      </c>
      <c r="KE14" s="404" t="str">
        <f>IF(มค!U15="","",มค!U15)</f>
        <v/>
      </c>
      <c r="KF14" s="404" t="str">
        <f>IF(มค!V15="","",มค!V15)</f>
        <v/>
      </c>
      <c r="KG14" s="404" t="str">
        <f>IF(มค!W15="","",มค!W15)</f>
        <v/>
      </c>
      <c r="KH14" s="404" t="str">
        <f>IF(มค!X15="","",มค!X15)</f>
        <v/>
      </c>
      <c r="KI14" s="404" t="str">
        <f>IF(มค!Y15="","",มค!Y15)</f>
        <v/>
      </c>
      <c r="KJ14" s="404" t="str">
        <f>IF(มค!Z15="","",มค!Z15)</f>
        <v/>
      </c>
      <c r="KK14" s="404" t="str">
        <f>IF(มค!AA15="","",มค!AA15)</f>
        <v/>
      </c>
      <c r="KL14" s="404" t="str">
        <f>IF(มค!AB15="","",มค!AB15)</f>
        <v/>
      </c>
      <c r="KM14" s="404" t="str">
        <f>IF(มค!AC15="","",มค!AC15)</f>
        <v/>
      </c>
      <c r="KN14" s="404" t="str">
        <f>IF(มค!AD15="","",มค!AD15)</f>
        <v/>
      </c>
      <c r="KO14" s="404" t="str">
        <f>IF(มค!AE15="","",มค!AE15)</f>
        <v/>
      </c>
      <c r="KP14" s="404" t="str">
        <f>IF(มค!AF15="","",มค!AF15)</f>
        <v/>
      </c>
      <c r="KQ14" s="404" t="str">
        <f>IF(มค!AG15="","",มค!AG15)</f>
        <v/>
      </c>
      <c r="KR14" s="404" t="str">
        <f>IF(มค!AH15="","",มค!AH15)</f>
        <v/>
      </c>
      <c r="KS14" s="404" t="str">
        <f>IF(มค!AI15="","",มค!AI15)</f>
        <v/>
      </c>
      <c r="KT14" s="402" t="str">
        <f>IF(มค!AJ15="","",มค!AJ15)</f>
        <v/>
      </c>
      <c r="KU14" s="401" t="str">
        <f>IF(ข้อมูลนร.2!D15="","",ข้อมูลนร.2!D15)</f>
        <v/>
      </c>
      <c r="KV14" s="402"/>
      <c r="KW14" s="404" t="str">
        <f>IF(กพ!E15="","",กพ!E15)</f>
        <v/>
      </c>
      <c r="KX14" s="404" t="str">
        <f>IF(กพ!F15="","",กพ!F15)</f>
        <v/>
      </c>
      <c r="KY14" s="404" t="str">
        <f>IF(กพ!G15="","",กพ!G15)</f>
        <v/>
      </c>
      <c r="KZ14" s="404" t="str">
        <f>IF(กพ!H15="","",กพ!H15)</f>
        <v/>
      </c>
      <c r="LA14" s="404" t="str">
        <f>IF(กพ!I15="","",กพ!I15)</f>
        <v/>
      </c>
      <c r="LB14" s="404" t="str">
        <f>IF(กพ!J15="","",กพ!J15)</f>
        <v/>
      </c>
      <c r="LC14" s="404" t="str">
        <f>IF(กพ!K15="","",กพ!K15)</f>
        <v/>
      </c>
      <c r="LD14" s="404" t="str">
        <f>IF(กพ!L15="","",กพ!L15)</f>
        <v/>
      </c>
      <c r="LE14" s="404" t="str">
        <f>IF(กพ!M15="","",กพ!M15)</f>
        <v/>
      </c>
      <c r="LF14" s="404" t="str">
        <f>IF(กพ!N15="","",กพ!N15)</f>
        <v/>
      </c>
      <c r="LG14" s="404" t="str">
        <f>IF(กพ!O15="","",กพ!O15)</f>
        <v/>
      </c>
      <c r="LH14" s="404" t="str">
        <f>IF(กพ!P15="","",กพ!P15)</f>
        <v/>
      </c>
      <c r="LI14" s="404" t="str">
        <f>IF(กพ!Q15="","",กพ!Q15)</f>
        <v/>
      </c>
      <c r="LJ14" s="404" t="str">
        <f>IF(กพ!R15="","",กพ!R15)</f>
        <v/>
      </c>
      <c r="LK14" s="404" t="str">
        <f>IF(กพ!S15="","",กพ!S15)</f>
        <v/>
      </c>
      <c r="LL14" s="404" t="str">
        <f>IF(กพ!T15="","",กพ!T15)</f>
        <v/>
      </c>
      <c r="LM14" s="404" t="str">
        <f>IF(กพ!U15="","",กพ!U15)</f>
        <v/>
      </c>
      <c r="LN14" s="404" t="str">
        <f>IF(กพ!V15="","",กพ!V15)</f>
        <v/>
      </c>
      <c r="LO14" s="404" t="str">
        <f>IF(กพ!W15="","",กพ!W15)</f>
        <v/>
      </c>
      <c r="LP14" s="404" t="str">
        <f>IF(กพ!X15="","",กพ!X15)</f>
        <v/>
      </c>
      <c r="LQ14" s="404" t="str">
        <f>IF(กพ!Y15="","",กพ!Y15)</f>
        <v/>
      </c>
      <c r="LR14" s="404" t="str">
        <f>IF(กพ!Z15="","",กพ!Z15)</f>
        <v/>
      </c>
      <c r="LS14" s="404" t="str">
        <f>IF(กพ!AA15="","",กพ!AA15)</f>
        <v/>
      </c>
      <c r="LT14" s="404" t="str">
        <f>IF(กพ!AB15="","",กพ!AB15)</f>
        <v/>
      </c>
      <c r="LU14" s="404" t="str">
        <f>IF(กพ!AC15="","",กพ!AC15)</f>
        <v/>
      </c>
      <c r="LV14" s="404" t="str">
        <f>IF(กพ!AD15="","",กพ!AD15)</f>
        <v/>
      </c>
      <c r="LW14" s="404" t="str">
        <f>IF(กพ!AE15="","",กพ!AE15)</f>
        <v/>
      </c>
      <c r="LX14" s="404" t="str">
        <f>IF(กพ!AF15="","",กพ!AF15)</f>
        <v/>
      </c>
      <c r="LY14" s="404" t="str">
        <f>IF(กพ!AG15="","",กพ!AG15)</f>
        <v/>
      </c>
      <c r="LZ14" s="404" t="str">
        <f>IF(กพ!AH15="","",กพ!AH15)</f>
        <v/>
      </c>
      <c r="MA14" s="404" t="str">
        <f>IF(กพ!AI15="","",กพ!AI15)</f>
        <v/>
      </c>
      <c r="MB14" s="402" t="str">
        <f>IF(กพ!AJ15="","",กพ!AJ15)</f>
        <v/>
      </c>
      <c r="MC14" s="401" t="str">
        <f>IF(ข้อมูลนร.2!D15="","",ข้อมูลนร.2!D15)</f>
        <v/>
      </c>
      <c r="MD14" s="402"/>
      <c r="ME14" s="404" t="str">
        <f>IF(มีค!E15="","",มีค!E15)</f>
        <v/>
      </c>
      <c r="MF14" s="404" t="str">
        <f>IF(มีค!F15="","",มีค!F15)</f>
        <v/>
      </c>
      <c r="MG14" s="404" t="str">
        <f>IF(มีค!G15="","",มีค!G15)</f>
        <v/>
      </c>
      <c r="MH14" s="404" t="str">
        <f>IF(มีค!H15="","",มีค!H15)</f>
        <v/>
      </c>
      <c r="MI14" s="404" t="str">
        <f>IF(มีค!I15="","",มีค!I15)</f>
        <v/>
      </c>
      <c r="MJ14" s="404" t="str">
        <f>IF(มีค!J15="","",มีค!J15)</f>
        <v/>
      </c>
      <c r="MK14" s="404" t="str">
        <f>IF(มีค!K15="","",มีค!K15)</f>
        <v/>
      </c>
      <c r="ML14" s="404" t="str">
        <f>IF(มีค!L15="","",มีค!L15)</f>
        <v/>
      </c>
      <c r="MM14" s="404" t="str">
        <f>IF(มีค!M15="","",มีค!M15)</f>
        <v/>
      </c>
      <c r="MN14" s="404" t="str">
        <f>IF(มีค!N15="","",มีค!N15)</f>
        <v/>
      </c>
      <c r="MO14" s="404" t="str">
        <f>IF(มีค!O15="","",มีค!O15)</f>
        <v/>
      </c>
      <c r="MP14" s="404" t="str">
        <f>IF(มีค!P15="","",มีค!P15)</f>
        <v/>
      </c>
      <c r="MQ14" s="404" t="str">
        <f>IF(มีค!Q15="","",มีค!Q15)</f>
        <v/>
      </c>
      <c r="MR14" s="404" t="str">
        <f>IF(มีค!R15="","",มีค!R15)</f>
        <v/>
      </c>
      <c r="MS14" s="404" t="str">
        <f>IF(มีค!S15="","",มีค!S15)</f>
        <v/>
      </c>
      <c r="MT14" s="404" t="str">
        <f>IF(มีค!T15="","",มีค!T15)</f>
        <v/>
      </c>
      <c r="MU14" s="404" t="str">
        <f>IF(มีค!U15="","",มีค!U15)</f>
        <v/>
      </c>
      <c r="MV14" s="404" t="str">
        <f>IF(มีค!V15="","",มีค!V15)</f>
        <v/>
      </c>
      <c r="MW14" s="404" t="str">
        <f>IF(มีค!W15="","",มีค!W15)</f>
        <v/>
      </c>
      <c r="MX14" s="404" t="str">
        <f>IF(มีค!X15="","",มีค!X15)</f>
        <v/>
      </c>
      <c r="MY14" s="404" t="str">
        <f>IF(มีค!Y15="","",มีค!Y15)</f>
        <v/>
      </c>
      <c r="MZ14" s="404" t="str">
        <f>IF(มีค!Z15="","",มีค!Z15)</f>
        <v/>
      </c>
      <c r="NA14" s="404" t="str">
        <f>IF(มีค!AA15="","",มีค!AA15)</f>
        <v/>
      </c>
      <c r="NB14" s="404" t="str">
        <f>IF(มีค!AB15="","",มีค!AB15)</f>
        <v/>
      </c>
      <c r="NC14" s="404" t="str">
        <f>IF(มีค!AC15="","",มีค!AC15)</f>
        <v/>
      </c>
      <c r="ND14" s="404" t="str">
        <f>IF(มีค!AD15="","",มีค!AD15)</f>
        <v/>
      </c>
      <c r="NE14" s="404" t="str">
        <f>IF(มีค!AE15="","",มีค!AE15)</f>
        <v/>
      </c>
      <c r="NF14" s="404" t="str">
        <f>IF(มีค!AF15="","",มีค!AF15)</f>
        <v/>
      </c>
      <c r="NG14" s="404" t="str">
        <f>IF(มีค!AG15="","",มีค!AG15)</f>
        <v/>
      </c>
      <c r="NH14" s="404" t="str">
        <f>IF(มีค!AH15="","",มีค!AH15)</f>
        <v/>
      </c>
      <c r="NI14" s="404" t="str">
        <f>IF(มีค!AI15="","",มีค!AI15)</f>
        <v/>
      </c>
      <c r="NJ14" s="402" t="str">
        <f>IF(มีค!AJ15="","",มีค!AJ15)</f>
        <v/>
      </c>
    </row>
    <row r="15" spans="1:374" s="231" customFormat="1" ht="18" customHeight="1">
      <c r="A15" s="401" t="str">
        <f>IF(ข้อมูลนร.2!D16="","",ข้อมูลนร.2!D16)</f>
        <v/>
      </c>
      <c r="B15" s="402"/>
      <c r="C15" s="403" t="str">
        <f>IF(พค!E16="","",พค!E16)</f>
        <v/>
      </c>
      <c r="D15" s="403" t="str">
        <f>IF(พค!F16="","",พค!F16)</f>
        <v/>
      </c>
      <c r="E15" s="403" t="str">
        <f>IF(พค!G16="","",พค!G16)</f>
        <v/>
      </c>
      <c r="F15" s="403" t="str">
        <f>IF(พค!H16="","",พค!H16)</f>
        <v/>
      </c>
      <c r="G15" s="403" t="str">
        <f>IF(พค!I16="","",พค!I16)</f>
        <v/>
      </c>
      <c r="H15" s="403" t="str">
        <f>IF(พค!J16="","",พค!J16)</f>
        <v/>
      </c>
      <c r="I15" s="403" t="str">
        <f>IF(พค!K16="","",พค!K16)</f>
        <v/>
      </c>
      <c r="J15" s="403" t="str">
        <f>IF(พค!L16="","",พค!L16)</f>
        <v/>
      </c>
      <c r="K15" s="403" t="str">
        <f>IF(พค!M16="","",พค!M16)</f>
        <v/>
      </c>
      <c r="L15" s="403" t="str">
        <f>IF(พค!N16="","",พค!N16)</f>
        <v/>
      </c>
      <c r="M15" s="403" t="str">
        <f>IF(พค!O16="","",พค!O16)</f>
        <v/>
      </c>
      <c r="N15" s="403" t="str">
        <f>IF(พค!P16="","",พค!P16)</f>
        <v/>
      </c>
      <c r="O15" s="403" t="str">
        <f>IF(พค!Q16="","",พค!Q16)</f>
        <v/>
      </c>
      <c r="P15" s="403" t="str">
        <f>IF(พค!R16="","",พค!R16)</f>
        <v/>
      </c>
      <c r="Q15" s="403" t="str">
        <f>IF(พค!S16="","",พค!S16)</f>
        <v/>
      </c>
      <c r="R15" s="403" t="str">
        <f>IF(พค!T16="","",พค!T16)</f>
        <v/>
      </c>
      <c r="S15" s="403" t="str">
        <f>IF(พค!U16="","",พค!U16)</f>
        <v/>
      </c>
      <c r="T15" s="403" t="str">
        <f>IF(พค!V16="","",พค!V16)</f>
        <v/>
      </c>
      <c r="U15" s="403" t="str">
        <f>IF(พค!W16="","",พค!W16)</f>
        <v/>
      </c>
      <c r="V15" s="403" t="str">
        <f>IF(พค!X16="","",พค!X16)</f>
        <v/>
      </c>
      <c r="W15" s="403" t="str">
        <f>IF(พค!Y16="","",พค!Y16)</f>
        <v/>
      </c>
      <c r="X15" s="403" t="str">
        <f>IF(พค!Z16="","",พค!Z16)</f>
        <v/>
      </c>
      <c r="Y15" s="403" t="str">
        <f>IF(พค!AA16="","",พค!AA16)</f>
        <v/>
      </c>
      <c r="Z15" s="403" t="str">
        <f>IF(พค!AB16="","",พค!AB16)</f>
        <v/>
      </c>
      <c r="AA15" s="403" t="str">
        <f>IF(พค!AC16="","",พค!AC16)</f>
        <v/>
      </c>
      <c r="AB15" s="403" t="str">
        <f>IF(พค!AD16="","",พค!AD16)</f>
        <v/>
      </c>
      <c r="AC15" s="403" t="str">
        <f>IF(พค!AE16="","",พค!AE16)</f>
        <v/>
      </c>
      <c r="AD15" s="403" t="str">
        <f>IF(พค!AF16="","",พค!AF16)</f>
        <v/>
      </c>
      <c r="AE15" s="403" t="str">
        <f>IF(พค!AG16="","",พค!AG16)</f>
        <v/>
      </c>
      <c r="AF15" s="403" t="str">
        <f>IF(พค!AH16="","",พค!AH16)</f>
        <v/>
      </c>
      <c r="AG15" s="403" t="str">
        <f>IF(พค!AI16="","",พค!AI16)</f>
        <v/>
      </c>
      <c r="AH15" s="402" t="str">
        <f>IF(พค!AJ16="","",พค!AJ16)</f>
        <v/>
      </c>
      <c r="AI15" s="401" t="str">
        <f>IF(ข้อมูลนร.2!D16="","",ข้อมูลนร.2!D16)</f>
        <v/>
      </c>
      <c r="AJ15" s="402"/>
      <c r="AK15" s="404" t="str">
        <f>IF(มิย!E16="","",มิย!E16)</f>
        <v/>
      </c>
      <c r="AL15" s="404" t="str">
        <f>IF(มิย!F16="","",มิย!F16)</f>
        <v/>
      </c>
      <c r="AM15" s="404" t="str">
        <f>IF(มิย!G16="","",มิย!G16)</f>
        <v/>
      </c>
      <c r="AN15" s="404" t="str">
        <f>IF(มิย!H16="","",มิย!H16)</f>
        <v/>
      </c>
      <c r="AO15" s="404" t="str">
        <f>IF(มิย!I16="","",มิย!I16)</f>
        <v/>
      </c>
      <c r="AP15" s="404" t="str">
        <f>IF(มิย!J16="","",มิย!J16)</f>
        <v/>
      </c>
      <c r="AQ15" s="404" t="str">
        <f>IF(มิย!K16="","",มิย!K16)</f>
        <v/>
      </c>
      <c r="AR15" s="404" t="str">
        <f>IF(มิย!L16="","",มิย!L16)</f>
        <v/>
      </c>
      <c r="AS15" s="404" t="str">
        <f>IF(มิย!M16="","",มิย!M16)</f>
        <v/>
      </c>
      <c r="AT15" s="404" t="str">
        <f>IF(มิย!N16="","",มิย!N16)</f>
        <v/>
      </c>
      <c r="AU15" s="404" t="str">
        <f>IF(มิย!O16="","",มิย!O16)</f>
        <v/>
      </c>
      <c r="AV15" s="404" t="str">
        <f>IF(มิย!P16="","",มิย!P16)</f>
        <v/>
      </c>
      <c r="AW15" s="404" t="str">
        <f>IF(มิย!Q16="","",มิย!Q16)</f>
        <v/>
      </c>
      <c r="AX15" s="404" t="str">
        <f>IF(มิย!R16="","",มิย!R16)</f>
        <v/>
      </c>
      <c r="AY15" s="404" t="str">
        <f>IF(มิย!S16="","",มิย!S16)</f>
        <v/>
      </c>
      <c r="AZ15" s="404" t="str">
        <f>IF(มิย!T16="","",มิย!T16)</f>
        <v/>
      </c>
      <c r="BA15" s="404" t="str">
        <f>IF(มิย!U16="","",มิย!U16)</f>
        <v/>
      </c>
      <c r="BB15" s="404" t="str">
        <f>IF(มิย!V16="","",มิย!V16)</f>
        <v/>
      </c>
      <c r="BC15" s="404" t="str">
        <f>IF(มิย!W16="","",มิย!W16)</f>
        <v/>
      </c>
      <c r="BD15" s="404" t="str">
        <f>IF(มิย!X16="","",มิย!X16)</f>
        <v/>
      </c>
      <c r="BE15" s="404" t="str">
        <f>IF(มิย!Y16="","",มิย!Y16)</f>
        <v/>
      </c>
      <c r="BF15" s="404" t="str">
        <f>IF(มิย!Z16="","",มิย!Z16)</f>
        <v/>
      </c>
      <c r="BG15" s="404" t="str">
        <f>IF(มิย!AA16="","",มิย!AA16)</f>
        <v/>
      </c>
      <c r="BH15" s="404" t="str">
        <f>IF(มิย!AB16="","",มิย!AB16)</f>
        <v/>
      </c>
      <c r="BI15" s="404" t="str">
        <f>IF(มิย!AC16="","",มิย!AC16)</f>
        <v/>
      </c>
      <c r="BJ15" s="404" t="str">
        <f>IF(มิย!AD16="","",มิย!AD16)</f>
        <v/>
      </c>
      <c r="BK15" s="404" t="str">
        <f>IF(มิย!AE16="","",มิย!AE16)</f>
        <v/>
      </c>
      <c r="BL15" s="404" t="str">
        <f>IF(มิย!AF16="","",มิย!AF16)</f>
        <v/>
      </c>
      <c r="BM15" s="404" t="str">
        <f>IF(มิย!AG16="","",มิย!AG16)</f>
        <v/>
      </c>
      <c r="BN15" s="404" t="str">
        <f>IF(มิย!AH16="","",มิย!AH16)</f>
        <v/>
      </c>
      <c r="BO15" s="404" t="str">
        <f>IF(มิย!AI16="","",มิย!AI16)</f>
        <v/>
      </c>
      <c r="BP15" s="402" t="str">
        <f>IF(มิย!AJ16="","",มิย!AJ16)</f>
        <v/>
      </c>
      <c r="BQ15" s="401" t="str">
        <f>IF(ข้อมูลนร.2!D16="","",ข้อมูลนร.2!D16)</f>
        <v/>
      </c>
      <c r="BR15" s="402"/>
      <c r="BS15" s="402" t="str">
        <f>IF(กค!E16="","",กค!E16)</f>
        <v/>
      </c>
      <c r="BT15" s="404" t="str">
        <f>IF(กค!F16="","",กค!F16)</f>
        <v/>
      </c>
      <c r="BU15" s="404" t="str">
        <f>IF(กค!G16="","",กค!G16)</f>
        <v/>
      </c>
      <c r="BV15" s="404" t="str">
        <f>IF(กค!H16="","",กค!H16)</f>
        <v/>
      </c>
      <c r="BW15" s="404" t="str">
        <f>IF(กค!I16="","",กค!I16)</f>
        <v/>
      </c>
      <c r="BX15" s="404" t="str">
        <f>IF(กค!J16="","",กค!J16)</f>
        <v/>
      </c>
      <c r="BY15" s="404" t="str">
        <f>IF(กค!K16="","",กค!K16)</f>
        <v/>
      </c>
      <c r="BZ15" s="404" t="str">
        <f>IF(กค!L16="","",กค!L16)</f>
        <v/>
      </c>
      <c r="CA15" s="404" t="str">
        <f>IF(กค!M16="","",กค!M16)</f>
        <v/>
      </c>
      <c r="CB15" s="404" t="str">
        <f>IF(กค!N16="","",กค!N16)</f>
        <v/>
      </c>
      <c r="CC15" s="404" t="str">
        <f>IF(กค!O16="","",กค!O16)</f>
        <v/>
      </c>
      <c r="CD15" s="404" t="str">
        <f>IF(กค!P16="","",กค!P16)</f>
        <v/>
      </c>
      <c r="CE15" s="404" t="str">
        <f>IF(กค!Q16="","",กค!Q16)</f>
        <v/>
      </c>
      <c r="CF15" s="404" t="str">
        <f>IF(กค!R16="","",กค!R16)</f>
        <v/>
      </c>
      <c r="CG15" s="404" t="str">
        <f>IF(กค!S16="","",กค!S16)</f>
        <v/>
      </c>
      <c r="CH15" s="404" t="str">
        <f>IF(กค!T16="","",กค!T16)</f>
        <v/>
      </c>
      <c r="CI15" s="404" t="str">
        <f>IF(กค!U16="","",กค!U16)</f>
        <v/>
      </c>
      <c r="CJ15" s="404" t="str">
        <f>IF(กค!V16="","",กค!V16)</f>
        <v/>
      </c>
      <c r="CK15" s="404" t="str">
        <f>IF(กค!W16="","",กค!W16)</f>
        <v/>
      </c>
      <c r="CL15" s="404" t="str">
        <f>IF(กค!X16="","",กค!X16)</f>
        <v/>
      </c>
      <c r="CM15" s="404" t="str">
        <f>IF(กค!Y16="","",กค!Y16)</f>
        <v/>
      </c>
      <c r="CN15" s="404" t="str">
        <f>IF(กค!Z16="","",กค!Z16)</f>
        <v/>
      </c>
      <c r="CO15" s="404" t="str">
        <f>IF(กค!AA16="","",กค!AA16)</f>
        <v/>
      </c>
      <c r="CP15" s="404" t="str">
        <f>IF(กค!AB16="","",กค!AB16)</f>
        <v/>
      </c>
      <c r="CQ15" s="404" t="str">
        <f>IF(กค!AC16="","",กค!AC16)</f>
        <v/>
      </c>
      <c r="CR15" s="404" t="str">
        <f>IF(กค!AD16="","",กค!AD16)</f>
        <v/>
      </c>
      <c r="CS15" s="404" t="str">
        <f>IF(กค!AE16="","",กค!AE16)</f>
        <v/>
      </c>
      <c r="CT15" s="404" t="str">
        <f>IF(กค!AF16="","",กค!AF16)</f>
        <v/>
      </c>
      <c r="CU15" s="404" t="str">
        <f>IF(กค!AG16="","",กค!AG16)</f>
        <v/>
      </c>
      <c r="CV15" s="404" t="str">
        <f>IF(กค!AH16="","",กค!AH16)</f>
        <v/>
      </c>
      <c r="CW15" s="404" t="str">
        <f>IF(กค!AI16="","",กค!AI16)</f>
        <v/>
      </c>
      <c r="CX15" s="402" t="str">
        <f>IF(กค!AJ16="","",กค!AJ16)</f>
        <v/>
      </c>
      <c r="CY15" s="401" t="str">
        <f>IF(ข้อมูลนร.2!D16="","",ข้อมูลนร.2!D16)</f>
        <v/>
      </c>
      <c r="CZ15" s="402"/>
      <c r="DA15" s="404" t="str">
        <f>IF(สค!E16="","",สค!E16)</f>
        <v/>
      </c>
      <c r="DB15" s="404" t="str">
        <f>IF(สค!F16="","",สค!F16)</f>
        <v/>
      </c>
      <c r="DC15" s="404" t="str">
        <f>IF(สค!G16="","",สค!G16)</f>
        <v/>
      </c>
      <c r="DD15" s="404" t="str">
        <f>IF(สค!H16="","",สค!H16)</f>
        <v/>
      </c>
      <c r="DE15" s="404" t="str">
        <f>IF(สค!I16="","",สค!I16)</f>
        <v/>
      </c>
      <c r="DF15" s="404" t="str">
        <f>IF(สค!J16="","",สค!J16)</f>
        <v/>
      </c>
      <c r="DG15" s="404" t="str">
        <f>IF(สค!K16="","",สค!K16)</f>
        <v/>
      </c>
      <c r="DH15" s="404" t="str">
        <f>IF(สค!L16="","",สค!L16)</f>
        <v/>
      </c>
      <c r="DI15" s="404" t="str">
        <f>IF(สค!M16="","",สค!M16)</f>
        <v/>
      </c>
      <c r="DJ15" s="404" t="str">
        <f>IF(สค!N16="","",สค!N16)</f>
        <v/>
      </c>
      <c r="DK15" s="404" t="str">
        <f>IF(สค!O16="","",สค!O16)</f>
        <v/>
      </c>
      <c r="DL15" s="404" t="str">
        <f>IF(สค!P16="","",สค!P16)</f>
        <v/>
      </c>
      <c r="DM15" s="404" t="str">
        <f>IF(สค!Q16="","",สค!Q16)</f>
        <v/>
      </c>
      <c r="DN15" s="404" t="str">
        <f>IF(สค!R16="","",สค!R16)</f>
        <v/>
      </c>
      <c r="DO15" s="404" t="str">
        <f>IF(สค!S16="","",สค!S16)</f>
        <v/>
      </c>
      <c r="DP15" s="404" t="str">
        <f>IF(สค!T16="","",สค!T16)</f>
        <v/>
      </c>
      <c r="DQ15" s="404" t="str">
        <f>IF(สค!U16="","",สค!U16)</f>
        <v/>
      </c>
      <c r="DR15" s="404" t="str">
        <f>IF(สค!V16="","",สค!V16)</f>
        <v/>
      </c>
      <c r="DS15" s="404" t="str">
        <f>IF(สค!W16="","",สค!W16)</f>
        <v/>
      </c>
      <c r="DT15" s="404" t="str">
        <f>IF(สค!X16="","",สค!X16)</f>
        <v/>
      </c>
      <c r="DU15" s="404" t="str">
        <f>IF(สค!Y16="","",สค!Y16)</f>
        <v/>
      </c>
      <c r="DV15" s="404" t="str">
        <f>IF(สค!Z16="","",สค!Z16)</f>
        <v/>
      </c>
      <c r="DW15" s="404" t="str">
        <f>IF(สค!AA16="","",สค!AA16)</f>
        <v/>
      </c>
      <c r="DX15" s="404" t="str">
        <f>IF(สค!AB16="","",สค!AB16)</f>
        <v/>
      </c>
      <c r="DY15" s="404" t="str">
        <f>IF(สค!AC16="","",สค!AC16)</f>
        <v/>
      </c>
      <c r="DZ15" s="404" t="str">
        <f>IF(สค!AD16="","",สค!AD16)</f>
        <v/>
      </c>
      <c r="EA15" s="404" t="str">
        <f>IF(สค!AE16="","",สค!AE16)</f>
        <v/>
      </c>
      <c r="EB15" s="404" t="str">
        <f>IF(สค!AF16="","",สค!AF16)</f>
        <v/>
      </c>
      <c r="EC15" s="404" t="str">
        <f>IF(สค!AG16="","",สค!AG16)</f>
        <v/>
      </c>
      <c r="ED15" s="404" t="str">
        <f>IF(สค!AH16="","",สค!AH16)</f>
        <v/>
      </c>
      <c r="EE15" s="404" t="str">
        <f>IF(สค!AI16="","",สค!AI16)</f>
        <v/>
      </c>
      <c r="EF15" s="402" t="str">
        <f>IF(สค!AJ16="","",สค!AJ16)</f>
        <v/>
      </c>
      <c r="EG15" s="401" t="str">
        <f>IF(ข้อมูลนร.2!D16="","",ข้อมูลนร.2!D16)</f>
        <v/>
      </c>
      <c r="EH15" s="402"/>
      <c r="EI15" s="404" t="str">
        <f>IF(กย!E16="","",กย!E16)</f>
        <v/>
      </c>
      <c r="EJ15" s="404" t="str">
        <f>IF(กย!F16="","",กย!F16)</f>
        <v/>
      </c>
      <c r="EK15" s="404" t="str">
        <f>IF(กย!G16="","",กย!G16)</f>
        <v/>
      </c>
      <c r="EL15" s="404" t="str">
        <f>IF(กย!H16="","",กย!H16)</f>
        <v/>
      </c>
      <c r="EM15" s="404" t="str">
        <f>IF(กย!I16="","",กย!I16)</f>
        <v/>
      </c>
      <c r="EN15" s="404" t="str">
        <f>IF(กย!J16="","",กย!J16)</f>
        <v/>
      </c>
      <c r="EO15" s="404" t="str">
        <f>IF(กย!K16="","",กย!K16)</f>
        <v/>
      </c>
      <c r="EP15" s="404" t="str">
        <f>IF(กย!L16="","",กย!L16)</f>
        <v/>
      </c>
      <c r="EQ15" s="404" t="str">
        <f>IF(กย!M16="","",กย!M16)</f>
        <v/>
      </c>
      <c r="ER15" s="404" t="str">
        <f>IF(กย!N16="","",กย!N16)</f>
        <v/>
      </c>
      <c r="ES15" s="404" t="str">
        <f>IF(กย!O16="","",กย!O16)</f>
        <v/>
      </c>
      <c r="ET15" s="404" t="str">
        <f>IF(กย!P16="","",กย!P16)</f>
        <v/>
      </c>
      <c r="EU15" s="404" t="str">
        <f>IF(กย!Q16="","",กย!Q16)</f>
        <v/>
      </c>
      <c r="EV15" s="404" t="str">
        <f>IF(กย!R16="","",กย!R16)</f>
        <v/>
      </c>
      <c r="EW15" s="404" t="str">
        <f>IF(กย!S16="","",กย!S16)</f>
        <v/>
      </c>
      <c r="EX15" s="404" t="str">
        <f>IF(กย!T16="","",กย!T16)</f>
        <v/>
      </c>
      <c r="EY15" s="404" t="str">
        <f>IF(กย!U16="","",กย!U16)</f>
        <v/>
      </c>
      <c r="EZ15" s="404" t="str">
        <f>IF(กย!V16="","",กย!V16)</f>
        <v/>
      </c>
      <c r="FA15" s="404" t="str">
        <f>IF(กย!W16="","",กย!W16)</f>
        <v/>
      </c>
      <c r="FB15" s="404" t="str">
        <f>IF(กย!X16="","",กย!X16)</f>
        <v/>
      </c>
      <c r="FC15" s="404" t="str">
        <f>IF(กย!Y16="","",กย!Y16)</f>
        <v/>
      </c>
      <c r="FD15" s="404" t="str">
        <f>IF(กย!Z16="","",กย!Z16)</f>
        <v/>
      </c>
      <c r="FE15" s="404" t="str">
        <f>IF(กย!AA16="","",กย!AA16)</f>
        <v/>
      </c>
      <c r="FF15" s="404" t="str">
        <f>IF(กย!AB16="","",กย!AB16)</f>
        <v/>
      </c>
      <c r="FG15" s="404" t="str">
        <f>IF(กย!AC16="","",กย!AC16)</f>
        <v/>
      </c>
      <c r="FH15" s="404" t="str">
        <f>IF(กย!AD16="","",กย!AD16)</f>
        <v/>
      </c>
      <c r="FI15" s="404" t="str">
        <f>IF(กย!AE16="","",กย!AE16)</f>
        <v/>
      </c>
      <c r="FJ15" s="404" t="str">
        <f>IF(กย!AF16="","",กย!AF16)</f>
        <v/>
      </c>
      <c r="FK15" s="404" t="str">
        <f>IF(กย!AG16="","",กย!AG16)</f>
        <v/>
      </c>
      <c r="FL15" s="404" t="str">
        <f>IF(กย!AH16="","",กย!AH16)</f>
        <v/>
      </c>
      <c r="FM15" s="404" t="str">
        <f>IF(กย!AI16="","",กย!AI16)</f>
        <v/>
      </c>
      <c r="FN15" s="402" t="str">
        <f>IF(กย!AJ16="","",กย!AJ16)</f>
        <v/>
      </c>
      <c r="FO15" s="401" t="str">
        <f>IF(ข้อมูลนร.2!D16="","",ข้อมูลนร.2!D16)</f>
        <v/>
      </c>
      <c r="FP15" s="402"/>
      <c r="FQ15" s="404" t="str">
        <f>IF(ตค!E16="","",ตค!E16)</f>
        <v/>
      </c>
      <c r="FR15" s="404" t="str">
        <f>IF(ตค!F16="","",ตค!F16)</f>
        <v/>
      </c>
      <c r="FS15" s="404" t="str">
        <f>IF(ตค!G16="","",ตค!G16)</f>
        <v/>
      </c>
      <c r="FT15" s="404" t="str">
        <f>IF(ตค!H16="","",ตค!H16)</f>
        <v/>
      </c>
      <c r="FU15" s="404" t="str">
        <f>IF(ตค!I16="","",ตค!I16)</f>
        <v/>
      </c>
      <c r="FV15" s="404" t="str">
        <f>IF(ตค!J16="","",ตค!J16)</f>
        <v/>
      </c>
      <c r="FW15" s="404" t="str">
        <f>IF(ตค!K16="","",ตค!K16)</f>
        <v/>
      </c>
      <c r="FX15" s="404" t="str">
        <f>IF(ตค!L16="","",ตค!L16)</f>
        <v/>
      </c>
      <c r="FY15" s="404" t="str">
        <f>IF(ตค!M16="","",ตค!M16)</f>
        <v/>
      </c>
      <c r="FZ15" s="404" t="str">
        <f>IF(ตค!N16="","",ตค!N16)</f>
        <v/>
      </c>
      <c r="GA15" s="404" t="str">
        <f>IF(ตค!O16="","",ตค!O16)</f>
        <v/>
      </c>
      <c r="GB15" s="404" t="str">
        <f>IF(ตค!P16="","",ตค!P16)</f>
        <v/>
      </c>
      <c r="GC15" s="404" t="str">
        <f>IF(ตค!Q16="","",ตค!Q16)</f>
        <v/>
      </c>
      <c r="GD15" s="404" t="str">
        <f>IF(ตค!R16="","",ตค!R16)</f>
        <v/>
      </c>
      <c r="GE15" s="404" t="str">
        <f>IF(ตค!S16="","",ตค!S16)</f>
        <v/>
      </c>
      <c r="GF15" s="404" t="str">
        <f>IF(ตค!T16="","",ตค!T16)</f>
        <v/>
      </c>
      <c r="GG15" s="404" t="str">
        <f>IF(ตค!U16="","",ตค!U16)</f>
        <v/>
      </c>
      <c r="GH15" s="404" t="str">
        <f>IF(ตค!V16="","",ตค!V16)</f>
        <v/>
      </c>
      <c r="GI15" s="404" t="str">
        <f>IF(ตค!W16="","",ตค!W16)</f>
        <v/>
      </c>
      <c r="GJ15" s="404" t="str">
        <f>IF(ตค!X16="","",ตค!X16)</f>
        <v/>
      </c>
      <c r="GK15" s="404" t="str">
        <f>IF(ตค!Y16="","",ตค!Y16)</f>
        <v/>
      </c>
      <c r="GL15" s="404" t="str">
        <f>IF(ตค!Z16="","",ตค!Z16)</f>
        <v/>
      </c>
      <c r="GM15" s="404" t="str">
        <f>IF(ตค!AA16="","",ตค!AA16)</f>
        <v/>
      </c>
      <c r="GN15" s="404" t="str">
        <f>IF(ตค!AB16="","",ตค!AB16)</f>
        <v/>
      </c>
      <c r="GO15" s="404" t="str">
        <f>IF(ตค!AC16="","",ตค!AC16)</f>
        <v/>
      </c>
      <c r="GP15" s="404" t="str">
        <f>IF(ตค!AD16="","",ตค!AD16)</f>
        <v/>
      </c>
      <c r="GQ15" s="404" t="str">
        <f>IF(ตค!AE16="","",ตค!AE16)</f>
        <v/>
      </c>
      <c r="GR15" s="404" t="str">
        <f>IF(ตค!AF16="","",ตค!AF16)</f>
        <v/>
      </c>
      <c r="GS15" s="404" t="str">
        <f>IF(ตค!AG16="","",ตค!AG16)</f>
        <v/>
      </c>
      <c r="GT15" s="404" t="str">
        <f>IF(ตค!AH16="","",ตค!AH16)</f>
        <v/>
      </c>
      <c r="GU15" s="404" t="str">
        <f>IF(ตค!AI16="","",ตค!AI16)</f>
        <v/>
      </c>
      <c r="GV15" s="402" t="str">
        <f>IF(ตค!AJ16="","",ตค!AJ16)</f>
        <v/>
      </c>
      <c r="GW15" s="401" t="str">
        <f>IF(ข้อมูลนร.2!D16="","",ข้อมูลนร.2!D16)</f>
        <v/>
      </c>
      <c r="GX15" s="402"/>
      <c r="GY15" s="403" t="str">
        <f>IF(พย!E16="","",พย!E16)</f>
        <v/>
      </c>
      <c r="GZ15" s="403" t="str">
        <f>IF(พย!F16="","",พย!F16)</f>
        <v/>
      </c>
      <c r="HA15" s="403" t="str">
        <f>IF(พย!G16="","",พย!G16)</f>
        <v/>
      </c>
      <c r="HB15" s="403" t="str">
        <f>IF(พย!H16="","",พย!H16)</f>
        <v/>
      </c>
      <c r="HC15" s="403" t="str">
        <f>IF(พย!I16="","",พย!I16)</f>
        <v/>
      </c>
      <c r="HD15" s="403" t="str">
        <f>IF(พย!J16="","",พย!J16)</f>
        <v/>
      </c>
      <c r="HE15" s="403" t="str">
        <f>IF(พย!K16="","",พย!K16)</f>
        <v/>
      </c>
      <c r="HF15" s="403" t="str">
        <f>IF(พย!L16="","",พย!L16)</f>
        <v/>
      </c>
      <c r="HG15" s="403" t="str">
        <f>IF(พย!M16="","",พย!M16)</f>
        <v/>
      </c>
      <c r="HH15" s="403" t="str">
        <f>IF(พย!N16="","",พย!N16)</f>
        <v/>
      </c>
      <c r="HI15" s="403" t="str">
        <f>IF(พย!O16="","",พย!O16)</f>
        <v/>
      </c>
      <c r="HJ15" s="403" t="str">
        <f>IF(พย!P16="","",พย!P16)</f>
        <v/>
      </c>
      <c r="HK15" s="403" t="str">
        <f>IF(พย!Q16="","",พย!Q16)</f>
        <v/>
      </c>
      <c r="HL15" s="403" t="str">
        <f>IF(พย!R16="","",พย!R16)</f>
        <v/>
      </c>
      <c r="HM15" s="403" t="str">
        <f>IF(พย!S16="","",พย!S16)</f>
        <v/>
      </c>
      <c r="HN15" s="403" t="str">
        <f>IF(พย!T16="","",พย!T16)</f>
        <v/>
      </c>
      <c r="HO15" s="403" t="str">
        <f>IF(พย!U16="","",พย!U16)</f>
        <v/>
      </c>
      <c r="HP15" s="403" t="str">
        <f>IF(พย!V16="","",พย!V16)</f>
        <v/>
      </c>
      <c r="HQ15" s="403" t="str">
        <f>IF(พย!W16="","",พย!W16)</f>
        <v/>
      </c>
      <c r="HR15" s="403" t="str">
        <f>IF(พย!X16="","",พย!X16)</f>
        <v/>
      </c>
      <c r="HS15" s="403" t="str">
        <f>IF(พย!Y16="","",พย!Y16)</f>
        <v/>
      </c>
      <c r="HT15" s="403" t="str">
        <f>IF(พย!Z16="","",พย!Z16)</f>
        <v/>
      </c>
      <c r="HU15" s="403" t="str">
        <f>IF(พย!AA16="","",พย!AA16)</f>
        <v/>
      </c>
      <c r="HV15" s="403" t="str">
        <f>IF(พย!AB16="","",พย!AB16)</f>
        <v/>
      </c>
      <c r="HW15" s="403" t="str">
        <f>IF(พย!AC16="","",พย!AC16)</f>
        <v/>
      </c>
      <c r="HX15" s="403" t="str">
        <f>IF(พย!AD16="","",พย!AD16)</f>
        <v/>
      </c>
      <c r="HY15" s="403" t="str">
        <f>IF(พย!AE16="","",พย!AE16)</f>
        <v/>
      </c>
      <c r="HZ15" s="403" t="str">
        <f>IF(พย!AF16="","",พย!AF16)</f>
        <v/>
      </c>
      <c r="IA15" s="403" t="str">
        <f>IF(พย!AG16="","",พย!AG16)</f>
        <v/>
      </c>
      <c r="IB15" s="403" t="str">
        <f>IF(พย!AH16="","",พย!AH16)</f>
        <v/>
      </c>
      <c r="IC15" s="403" t="str">
        <f>IF(พย!AI16="","",พย!AI16)</f>
        <v/>
      </c>
      <c r="ID15" s="402" t="str">
        <f>IF(พย!AJ16="","",พย!AJ16)</f>
        <v/>
      </c>
      <c r="IE15" s="401" t="str">
        <f>IF(ข้อมูลนร.2!D16="","",ข้อมูลนร.2!D16)</f>
        <v/>
      </c>
      <c r="IF15" s="402"/>
      <c r="IG15" s="404" t="str">
        <f>IF(ธค!E16="","",ธค!E16)</f>
        <v/>
      </c>
      <c r="IH15" s="404" t="str">
        <f>IF(ธค!F16="","",ธค!F16)</f>
        <v/>
      </c>
      <c r="II15" s="404" t="str">
        <f>IF(ธค!G16="","",ธค!G16)</f>
        <v/>
      </c>
      <c r="IJ15" s="404" t="str">
        <f>IF(ธค!H16="","",ธค!H16)</f>
        <v/>
      </c>
      <c r="IK15" s="404" t="str">
        <f>IF(ธค!I16="","",ธค!I16)</f>
        <v/>
      </c>
      <c r="IL15" s="404" t="str">
        <f>IF(ธค!J16="","",ธค!J16)</f>
        <v/>
      </c>
      <c r="IM15" s="404" t="str">
        <f>IF(ธค!K16="","",ธค!K16)</f>
        <v/>
      </c>
      <c r="IN15" s="404" t="str">
        <f>IF(ธค!L16="","",ธค!L16)</f>
        <v/>
      </c>
      <c r="IO15" s="404" t="str">
        <f>IF(ธค!M16="","",ธค!M16)</f>
        <v/>
      </c>
      <c r="IP15" s="404" t="str">
        <f>IF(ธค!N16="","",ธค!N16)</f>
        <v/>
      </c>
      <c r="IQ15" s="404" t="str">
        <f>IF(ธค!O16="","",ธค!O16)</f>
        <v/>
      </c>
      <c r="IR15" s="404" t="str">
        <f>IF(ธค!P16="","",ธค!P16)</f>
        <v/>
      </c>
      <c r="IS15" s="404" t="str">
        <f>IF(ธค!Q16="","",ธค!Q16)</f>
        <v/>
      </c>
      <c r="IT15" s="404" t="str">
        <f>IF(ธค!R16="","",ธค!R16)</f>
        <v/>
      </c>
      <c r="IU15" s="404" t="str">
        <f>IF(ธค!S16="","",ธค!S16)</f>
        <v/>
      </c>
      <c r="IV15" s="404" t="str">
        <f>IF(ธค!T16="","",ธค!T16)</f>
        <v/>
      </c>
      <c r="IW15" s="404" t="str">
        <f>IF(ธค!U16="","",ธค!U16)</f>
        <v/>
      </c>
      <c r="IX15" s="404" t="str">
        <f>IF(ธค!V16="","",ธค!V16)</f>
        <v/>
      </c>
      <c r="IY15" s="404" t="str">
        <f>IF(ธค!W16="","",ธค!W16)</f>
        <v/>
      </c>
      <c r="IZ15" s="404" t="str">
        <f>IF(ธค!X16="","",ธค!X16)</f>
        <v/>
      </c>
      <c r="JA15" s="404" t="str">
        <f>IF(ธค!Y16="","",ธค!Y16)</f>
        <v/>
      </c>
      <c r="JB15" s="404" t="str">
        <f>IF(ธค!Z16="","",ธค!Z16)</f>
        <v/>
      </c>
      <c r="JC15" s="404" t="str">
        <f>IF(ธค!AA16="","",ธค!AA16)</f>
        <v/>
      </c>
      <c r="JD15" s="404" t="str">
        <f>IF(ธค!AB16="","",ธค!AB16)</f>
        <v/>
      </c>
      <c r="JE15" s="404" t="str">
        <f>IF(ธค!AC16="","",ธค!AC16)</f>
        <v/>
      </c>
      <c r="JF15" s="404" t="str">
        <f>IF(ธค!AD16="","",ธค!AD16)</f>
        <v/>
      </c>
      <c r="JG15" s="404" t="str">
        <f>IF(ธค!AE16="","",ธค!AE16)</f>
        <v/>
      </c>
      <c r="JH15" s="404" t="str">
        <f>IF(ธค!AF16="","",ธค!AF16)</f>
        <v/>
      </c>
      <c r="JI15" s="404" t="str">
        <f>IF(ธค!AG16="","",ธค!AG16)</f>
        <v/>
      </c>
      <c r="JJ15" s="404" t="str">
        <f>IF(ธค!AH16="","",ธค!AH16)</f>
        <v/>
      </c>
      <c r="JK15" s="404" t="str">
        <f>IF(ธค!AI16="","",ธค!AI16)</f>
        <v/>
      </c>
      <c r="JL15" s="402" t="str">
        <f>IF(ธค!AJ16="","",ธค!AJ16)</f>
        <v/>
      </c>
      <c r="JM15" s="401" t="str">
        <f>IF(ข้อมูลนร.2!D16="","",ข้อมูลนร.2!D16)</f>
        <v/>
      </c>
      <c r="JN15" s="402"/>
      <c r="JO15" s="404" t="str">
        <f>IF(มค!E16="","",มค!E16)</f>
        <v/>
      </c>
      <c r="JP15" s="404" t="str">
        <f>IF(มค!F16="","",มค!F16)</f>
        <v/>
      </c>
      <c r="JQ15" s="404" t="str">
        <f>IF(มค!G16="","",มค!G16)</f>
        <v/>
      </c>
      <c r="JR15" s="404" t="str">
        <f>IF(มค!H16="","",มค!H16)</f>
        <v/>
      </c>
      <c r="JS15" s="404" t="str">
        <f>IF(มค!I16="","",มค!I16)</f>
        <v/>
      </c>
      <c r="JT15" s="404" t="str">
        <f>IF(มค!J16="","",มค!J16)</f>
        <v/>
      </c>
      <c r="JU15" s="404" t="str">
        <f>IF(มค!K16="","",มค!K16)</f>
        <v/>
      </c>
      <c r="JV15" s="404" t="str">
        <f>IF(มค!L16="","",มค!L16)</f>
        <v/>
      </c>
      <c r="JW15" s="404" t="str">
        <f>IF(มค!M16="","",มค!M16)</f>
        <v/>
      </c>
      <c r="JX15" s="404" t="str">
        <f>IF(มค!N16="","",มค!N16)</f>
        <v/>
      </c>
      <c r="JY15" s="404" t="str">
        <f>IF(มค!O16="","",มค!O16)</f>
        <v/>
      </c>
      <c r="JZ15" s="404" t="str">
        <f>IF(มค!P16="","",มค!P16)</f>
        <v/>
      </c>
      <c r="KA15" s="404" t="str">
        <f>IF(มค!Q16="","",มค!Q16)</f>
        <v/>
      </c>
      <c r="KB15" s="404" t="str">
        <f>IF(มค!R16="","",มค!R16)</f>
        <v/>
      </c>
      <c r="KC15" s="404" t="str">
        <f>IF(มค!S16="","",มค!S16)</f>
        <v/>
      </c>
      <c r="KD15" s="404" t="str">
        <f>IF(มค!T16="","",มค!T16)</f>
        <v/>
      </c>
      <c r="KE15" s="404" t="str">
        <f>IF(มค!U16="","",มค!U16)</f>
        <v/>
      </c>
      <c r="KF15" s="404" t="str">
        <f>IF(มค!V16="","",มค!V16)</f>
        <v/>
      </c>
      <c r="KG15" s="404" t="str">
        <f>IF(มค!W16="","",มค!W16)</f>
        <v/>
      </c>
      <c r="KH15" s="404" t="str">
        <f>IF(มค!X16="","",มค!X16)</f>
        <v/>
      </c>
      <c r="KI15" s="404" t="str">
        <f>IF(มค!Y16="","",มค!Y16)</f>
        <v/>
      </c>
      <c r="KJ15" s="404" t="str">
        <f>IF(มค!Z16="","",มค!Z16)</f>
        <v/>
      </c>
      <c r="KK15" s="404" t="str">
        <f>IF(มค!AA16="","",มค!AA16)</f>
        <v/>
      </c>
      <c r="KL15" s="404" t="str">
        <f>IF(มค!AB16="","",มค!AB16)</f>
        <v/>
      </c>
      <c r="KM15" s="404" t="str">
        <f>IF(มค!AC16="","",มค!AC16)</f>
        <v/>
      </c>
      <c r="KN15" s="404" t="str">
        <f>IF(มค!AD16="","",มค!AD16)</f>
        <v/>
      </c>
      <c r="KO15" s="404" t="str">
        <f>IF(มค!AE16="","",มค!AE16)</f>
        <v/>
      </c>
      <c r="KP15" s="404" t="str">
        <f>IF(มค!AF16="","",มค!AF16)</f>
        <v/>
      </c>
      <c r="KQ15" s="404" t="str">
        <f>IF(มค!AG16="","",มค!AG16)</f>
        <v/>
      </c>
      <c r="KR15" s="404" t="str">
        <f>IF(มค!AH16="","",มค!AH16)</f>
        <v/>
      </c>
      <c r="KS15" s="404" t="str">
        <f>IF(มค!AI16="","",มค!AI16)</f>
        <v/>
      </c>
      <c r="KT15" s="402" t="str">
        <f>IF(มค!AJ16="","",มค!AJ16)</f>
        <v/>
      </c>
      <c r="KU15" s="401" t="str">
        <f>IF(ข้อมูลนร.2!D16="","",ข้อมูลนร.2!D16)</f>
        <v/>
      </c>
      <c r="KV15" s="402"/>
      <c r="KW15" s="404" t="str">
        <f>IF(กพ!E16="","",กพ!E16)</f>
        <v/>
      </c>
      <c r="KX15" s="404" t="str">
        <f>IF(กพ!F16="","",กพ!F16)</f>
        <v/>
      </c>
      <c r="KY15" s="404" t="str">
        <f>IF(กพ!G16="","",กพ!G16)</f>
        <v/>
      </c>
      <c r="KZ15" s="404" t="str">
        <f>IF(กพ!H16="","",กพ!H16)</f>
        <v/>
      </c>
      <c r="LA15" s="404" t="str">
        <f>IF(กพ!I16="","",กพ!I16)</f>
        <v/>
      </c>
      <c r="LB15" s="404" t="str">
        <f>IF(กพ!J16="","",กพ!J16)</f>
        <v/>
      </c>
      <c r="LC15" s="404" t="str">
        <f>IF(กพ!K16="","",กพ!K16)</f>
        <v/>
      </c>
      <c r="LD15" s="404" t="str">
        <f>IF(กพ!L16="","",กพ!L16)</f>
        <v/>
      </c>
      <c r="LE15" s="404" t="str">
        <f>IF(กพ!M16="","",กพ!M16)</f>
        <v/>
      </c>
      <c r="LF15" s="404" t="str">
        <f>IF(กพ!N16="","",กพ!N16)</f>
        <v/>
      </c>
      <c r="LG15" s="404" t="str">
        <f>IF(กพ!O16="","",กพ!O16)</f>
        <v/>
      </c>
      <c r="LH15" s="404" t="str">
        <f>IF(กพ!P16="","",กพ!P16)</f>
        <v/>
      </c>
      <c r="LI15" s="404" t="str">
        <f>IF(กพ!Q16="","",กพ!Q16)</f>
        <v/>
      </c>
      <c r="LJ15" s="404" t="str">
        <f>IF(กพ!R16="","",กพ!R16)</f>
        <v/>
      </c>
      <c r="LK15" s="404" t="str">
        <f>IF(กพ!S16="","",กพ!S16)</f>
        <v/>
      </c>
      <c r="LL15" s="404" t="str">
        <f>IF(กพ!T16="","",กพ!T16)</f>
        <v/>
      </c>
      <c r="LM15" s="404" t="str">
        <f>IF(กพ!U16="","",กพ!U16)</f>
        <v/>
      </c>
      <c r="LN15" s="404" t="str">
        <f>IF(กพ!V16="","",กพ!V16)</f>
        <v/>
      </c>
      <c r="LO15" s="404" t="str">
        <f>IF(กพ!W16="","",กพ!W16)</f>
        <v/>
      </c>
      <c r="LP15" s="404" t="str">
        <f>IF(กพ!X16="","",กพ!X16)</f>
        <v/>
      </c>
      <c r="LQ15" s="404" t="str">
        <f>IF(กพ!Y16="","",กพ!Y16)</f>
        <v/>
      </c>
      <c r="LR15" s="404" t="str">
        <f>IF(กพ!Z16="","",กพ!Z16)</f>
        <v/>
      </c>
      <c r="LS15" s="404" t="str">
        <f>IF(กพ!AA16="","",กพ!AA16)</f>
        <v/>
      </c>
      <c r="LT15" s="404" t="str">
        <f>IF(กพ!AB16="","",กพ!AB16)</f>
        <v/>
      </c>
      <c r="LU15" s="404" t="str">
        <f>IF(กพ!AC16="","",กพ!AC16)</f>
        <v/>
      </c>
      <c r="LV15" s="404" t="str">
        <f>IF(กพ!AD16="","",กพ!AD16)</f>
        <v/>
      </c>
      <c r="LW15" s="404" t="str">
        <f>IF(กพ!AE16="","",กพ!AE16)</f>
        <v/>
      </c>
      <c r="LX15" s="404" t="str">
        <f>IF(กพ!AF16="","",กพ!AF16)</f>
        <v/>
      </c>
      <c r="LY15" s="404" t="str">
        <f>IF(กพ!AG16="","",กพ!AG16)</f>
        <v/>
      </c>
      <c r="LZ15" s="404" t="str">
        <f>IF(กพ!AH16="","",กพ!AH16)</f>
        <v/>
      </c>
      <c r="MA15" s="404" t="str">
        <f>IF(กพ!AI16="","",กพ!AI16)</f>
        <v/>
      </c>
      <c r="MB15" s="402" t="str">
        <f>IF(กพ!AJ16="","",กพ!AJ16)</f>
        <v/>
      </c>
      <c r="MC15" s="401" t="str">
        <f>IF(ข้อมูลนร.2!D16="","",ข้อมูลนร.2!D16)</f>
        <v/>
      </c>
      <c r="MD15" s="402"/>
      <c r="ME15" s="404" t="str">
        <f>IF(มีค!E16="","",มีค!E16)</f>
        <v/>
      </c>
      <c r="MF15" s="404" t="str">
        <f>IF(มีค!F16="","",มีค!F16)</f>
        <v/>
      </c>
      <c r="MG15" s="404" t="str">
        <f>IF(มีค!G16="","",มีค!G16)</f>
        <v/>
      </c>
      <c r="MH15" s="404" t="str">
        <f>IF(มีค!H16="","",มีค!H16)</f>
        <v/>
      </c>
      <c r="MI15" s="404" t="str">
        <f>IF(มีค!I16="","",มีค!I16)</f>
        <v/>
      </c>
      <c r="MJ15" s="404" t="str">
        <f>IF(มีค!J16="","",มีค!J16)</f>
        <v/>
      </c>
      <c r="MK15" s="404" t="str">
        <f>IF(มีค!K16="","",มีค!K16)</f>
        <v/>
      </c>
      <c r="ML15" s="404" t="str">
        <f>IF(มีค!L16="","",มีค!L16)</f>
        <v/>
      </c>
      <c r="MM15" s="404" t="str">
        <f>IF(มีค!M16="","",มีค!M16)</f>
        <v/>
      </c>
      <c r="MN15" s="404" t="str">
        <f>IF(มีค!N16="","",มีค!N16)</f>
        <v/>
      </c>
      <c r="MO15" s="404" t="str">
        <f>IF(มีค!O16="","",มีค!O16)</f>
        <v/>
      </c>
      <c r="MP15" s="404" t="str">
        <f>IF(มีค!P16="","",มีค!P16)</f>
        <v/>
      </c>
      <c r="MQ15" s="404" t="str">
        <f>IF(มีค!Q16="","",มีค!Q16)</f>
        <v/>
      </c>
      <c r="MR15" s="404" t="str">
        <f>IF(มีค!R16="","",มีค!R16)</f>
        <v/>
      </c>
      <c r="MS15" s="404" t="str">
        <f>IF(มีค!S16="","",มีค!S16)</f>
        <v/>
      </c>
      <c r="MT15" s="404" t="str">
        <f>IF(มีค!T16="","",มีค!T16)</f>
        <v/>
      </c>
      <c r="MU15" s="404" t="str">
        <f>IF(มีค!U16="","",มีค!U16)</f>
        <v/>
      </c>
      <c r="MV15" s="404" t="str">
        <f>IF(มีค!V16="","",มีค!V16)</f>
        <v/>
      </c>
      <c r="MW15" s="404" t="str">
        <f>IF(มีค!W16="","",มีค!W16)</f>
        <v/>
      </c>
      <c r="MX15" s="404" t="str">
        <f>IF(มีค!X16="","",มีค!X16)</f>
        <v/>
      </c>
      <c r="MY15" s="404" t="str">
        <f>IF(มีค!Y16="","",มีค!Y16)</f>
        <v/>
      </c>
      <c r="MZ15" s="404" t="str">
        <f>IF(มีค!Z16="","",มีค!Z16)</f>
        <v/>
      </c>
      <c r="NA15" s="404" t="str">
        <f>IF(มีค!AA16="","",มีค!AA16)</f>
        <v/>
      </c>
      <c r="NB15" s="404" t="str">
        <f>IF(มีค!AB16="","",มีค!AB16)</f>
        <v/>
      </c>
      <c r="NC15" s="404" t="str">
        <f>IF(มีค!AC16="","",มีค!AC16)</f>
        <v/>
      </c>
      <c r="ND15" s="404" t="str">
        <f>IF(มีค!AD16="","",มีค!AD16)</f>
        <v/>
      </c>
      <c r="NE15" s="404" t="str">
        <f>IF(มีค!AE16="","",มีค!AE16)</f>
        <v/>
      </c>
      <c r="NF15" s="404" t="str">
        <f>IF(มีค!AF16="","",มีค!AF16)</f>
        <v/>
      </c>
      <c r="NG15" s="404" t="str">
        <f>IF(มีค!AG16="","",มีค!AG16)</f>
        <v/>
      </c>
      <c r="NH15" s="404" t="str">
        <f>IF(มีค!AH16="","",มีค!AH16)</f>
        <v/>
      </c>
      <c r="NI15" s="404" t="str">
        <f>IF(มีค!AI16="","",มีค!AI16)</f>
        <v/>
      </c>
      <c r="NJ15" s="402" t="str">
        <f>IF(มีค!AJ16="","",มีค!AJ16)</f>
        <v/>
      </c>
    </row>
    <row r="16" spans="1:374" s="231" customFormat="1" ht="18" customHeight="1">
      <c r="A16" s="401" t="str">
        <f>IF(ข้อมูลนร.2!D17="","",ข้อมูลนร.2!D17)</f>
        <v/>
      </c>
      <c r="B16" s="402"/>
      <c r="C16" s="403" t="str">
        <f>IF(พค!E17="","",พค!E17)</f>
        <v/>
      </c>
      <c r="D16" s="403" t="str">
        <f>IF(พค!F17="","",พค!F17)</f>
        <v/>
      </c>
      <c r="E16" s="403" t="str">
        <f>IF(พค!G17="","",พค!G17)</f>
        <v/>
      </c>
      <c r="F16" s="403" t="str">
        <f>IF(พค!H17="","",พค!H17)</f>
        <v/>
      </c>
      <c r="G16" s="403" t="str">
        <f>IF(พค!I17="","",พค!I17)</f>
        <v/>
      </c>
      <c r="H16" s="403" t="str">
        <f>IF(พค!J17="","",พค!J17)</f>
        <v/>
      </c>
      <c r="I16" s="403" t="str">
        <f>IF(พค!K17="","",พค!K17)</f>
        <v/>
      </c>
      <c r="J16" s="403" t="str">
        <f>IF(พค!L17="","",พค!L17)</f>
        <v/>
      </c>
      <c r="K16" s="403" t="str">
        <f>IF(พค!M17="","",พค!M17)</f>
        <v/>
      </c>
      <c r="L16" s="403" t="str">
        <f>IF(พค!N17="","",พค!N17)</f>
        <v/>
      </c>
      <c r="M16" s="403" t="str">
        <f>IF(พค!O17="","",พค!O17)</f>
        <v/>
      </c>
      <c r="N16" s="403" t="str">
        <f>IF(พค!P17="","",พค!P17)</f>
        <v/>
      </c>
      <c r="O16" s="403" t="str">
        <f>IF(พค!Q17="","",พค!Q17)</f>
        <v/>
      </c>
      <c r="P16" s="403" t="str">
        <f>IF(พค!R17="","",พค!R17)</f>
        <v/>
      </c>
      <c r="Q16" s="403" t="str">
        <f>IF(พค!S17="","",พค!S17)</f>
        <v/>
      </c>
      <c r="R16" s="403" t="str">
        <f>IF(พค!T17="","",พค!T17)</f>
        <v/>
      </c>
      <c r="S16" s="403" t="str">
        <f>IF(พค!U17="","",พค!U17)</f>
        <v/>
      </c>
      <c r="T16" s="403" t="str">
        <f>IF(พค!V17="","",พค!V17)</f>
        <v/>
      </c>
      <c r="U16" s="403" t="str">
        <f>IF(พค!W17="","",พค!W17)</f>
        <v/>
      </c>
      <c r="V16" s="403" t="str">
        <f>IF(พค!X17="","",พค!X17)</f>
        <v/>
      </c>
      <c r="W16" s="403" t="str">
        <f>IF(พค!Y17="","",พค!Y17)</f>
        <v/>
      </c>
      <c r="X16" s="403" t="str">
        <f>IF(พค!Z17="","",พค!Z17)</f>
        <v/>
      </c>
      <c r="Y16" s="403" t="str">
        <f>IF(พค!AA17="","",พค!AA17)</f>
        <v/>
      </c>
      <c r="Z16" s="403" t="str">
        <f>IF(พค!AB17="","",พค!AB17)</f>
        <v/>
      </c>
      <c r="AA16" s="403" t="str">
        <f>IF(พค!AC17="","",พค!AC17)</f>
        <v/>
      </c>
      <c r="AB16" s="403" t="str">
        <f>IF(พค!AD17="","",พค!AD17)</f>
        <v/>
      </c>
      <c r="AC16" s="403" t="str">
        <f>IF(พค!AE17="","",พค!AE17)</f>
        <v/>
      </c>
      <c r="AD16" s="403" t="str">
        <f>IF(พค!AF17="","",พค!AF17)</f>
        <v/>
      </c>
      <c r="AE16" s="403" t="str">
        <f>IF(พค!AG17="","",พค!AG17)</f>
        <v/>
      </c>
      <c r="AF16" s="403" t="str">
        <f>IF(พค!AH17="","",พค!AH17)</f>
        <v/>
      </c>
      <c r="AG16" s="403" t="str">
        <f>IF(พค!AI17="","",พค!AI17)</f>
        <v/>
      </c>
      <c r="AH16" s="402" t="str">
        <f>IF(พค!AJ17="","",พค!AJ17)</f>
        <v/>
      </c>
      <c r="AI16" s="401" t="str">
        <f>IF(ข้อมูลนร.2!D17="","",ข้อมูลนร.2!D17)</f>
        <v/>
      </c>
      <c r="AJ16" s="402"/>
      <c r="AK16" s="404" t="str">
        <f>IF(มิย!E17="","",มิย!E17)</f>
        <v/>
      </c>
      <c r="AL16" s="404" t="str">
        <f>IF(มิย!F17="","",มิย!F17)</f>
        <v/>
      </c>
      <c r="AM16" s="404" t="str">
        <f>IF(มิย!G17="","",มิย!G17)</f>
        <v/>
      </c>
      <c r="AN16" s="404" t="str">
        <f>IF(มิย!H17="","",มิย!H17)</f>
        <v/>
      </c>
      <c r="AO16" s="404" t="str">
        <f>IF(มิย!I17="","",มิย!I17)</f>
        <v/>
      </c>
      <c r="AP16" s="404" t="str">
        <f>IF(มิย!J17="","",มิย!J17)</f>
        <v/>
      </c>
      <c r="AQ16" s="404" t="str">
        <f>IF(มิย!K17="","",มิย!K17)</f>
        <v/>
      </c>
      <c r="AR16" s="404" t="str">
        <f>IF(มิย!L17="","",มิย!L17)</f>
        <v/>
      </c>
      <c r="AS16" s="404" t="str">
        <f>IF(มิย!M17="","",มิย!M17)</f>
        <v/>
      </c>
      <c r="AT16" s="404" t="str">
        <f>IF(มิย!N17="","",มิย!N17)</f>
        <v/>
      </c>
      <c r="AU16" s="404" t="str">
        <f>IF(มิย!O17="","",มิย!O17)</f>
        <v/>
      </c>
      <c r="AV16" s="404" t="str">
        <f>IF(มิย!P17="","",มิย!P17)</f>
        <v/>
      </c>
      <c r="AW16" s="404" t="str">
        <f>IF(มิย!Q17="","",มิย!Q17)</f>
        <v/>
      </c>
      <c r="AX16" s="404" t="str">
        <f>IF(มิย!R17="","",มิย!R17)</f>
        <v/>
      </c>
      <c r="AY16" s="404" t="str">
        <f>IF(มิย!S17="","",มิย!S17)</f>
        <v/>
      </c>
      <c r="AZ16" s="404" t="str">
        <f>IF(มิย!T17="","",มิย!T17)</f>
        <v/>
      </c>
      <c r="BA16" s="404" t="str">
        <f>IF(มิย!U17="","",มิย!U17)</f>
        <v/>
      </c>
      <c r="BB16" s="404" t="str">
        <f>IF(มิย!V17="","",มิย!V17)</f>
        <v/>
      </c>
      <c r="BC16" s="404" t="str">
        <f>IF(มิย!W17="","",มิย!W17)</f>
        <v/>
      </c>
      <c r="BD16" s="404" t="str">
        <f>IF(มิย!X17="","",มิย!X17)</f>
        <v/>
      </c>
      <c r="BE16" s="404" t="str">
        <f>IF(มิย!Y17="","",มิย!Y17)</f>
        <v/>
      </c>
      <c r="BF16" s="404" t="str">
        <f>IF(มิย!Z17="","",มิย!Z17)</f>
        <v/>
      </c>
      <c r="BG16" s="404" t="str">
        <f>IF(มิย!AA17="","",มิย!AA17)</f>
        <v/>
      </c>
      <c r="BH16" s="404" t="str">
        <f>IF(มิย!AB17="","",มิย!AB17)</f>
        <v/>
      </c>
      <c r="BI16" s="404" t="str">
        <f>IF(มิย!AC17="","",มิย!AC17)</f>
        <v/>
      </c>
      <c r="BJ16" s="404" t="str">
        <f>IF(มิย!AD17="","",มิย!AD17)</f>
        <v/>
      </c>
      <c r="BK16" s="404" t="str">
        <f>IF(มิย!AE17="","",มิย!AE17)</f>
        <v/>
      </c>
      <c r="BL16" s="404" t="str">
        <f>IF(มิย!AF17="","",มิย!AF17)</f>
        <v/>
      </c>
      <c r="BM16" s="404" t="str">
        <f>IF(มิย!AG17="","",มิย!AG17)</f>
        <v/>
      </c>
      <c r="BN16" s="404" t="str">
        <f>IF(มิย!AH17="","",มิย!AH17)</f>
        <v/>
      </c>
      <c r="BO16" s="404" t="str">
        <f>IF(มิย!AI17="","",มิย!AI17)</f>
        <v/>
      </c>
      <c r="BP16" s="402" t="str">
        <f>IF(มิย!AJ17="","",มิย!AJ17)</f>
        <v/>
      </c>
      <c r="BQ16" s="401" t="str">
        <f>IF(ข้อมูลนร.2!D17="","",ข้อมูลนร.2!D17)</f>
        <v/>
      </c>
      <c r="BR16" s="402"/>
      <c r="BS16" s="402" t="str">
        <f>IF(กค!E17="","",กค!E17)</f>
        <v/>
      </c>
      <c r="BT16" s="404" t="str">
        <f>IF(กค!F17="","",กค!F17)</f>
        <v/>
      </c>
      <c r="BU16" s="404" t="str">
        <f>IF(กค!G17="","",กค!G17)</f>
        <v/>
      </c>
      <c r="BV16" s="404" t="str">
        <f>IF(กค!H17="","",กค!H17)</f>
        <v/>
      </c>
      <c r="BW16" s="404" t="str">
        <f>IF(กค!I17="","",กค!I17)</f>
        <v/>
      </c>
      <c r="BX16" s="404" t="str">
        <f>IF(กค!J17="","",กค!J17)</f>
        <v/>
      </c>
      <c r="BY16" s="404" t="str">
        <f>IF(กค!K17="","",กค!K17)</f>
        <v/>
      </c>
      <c r="BZ16" s="404" t="str">
        <f>IF(กค!L17="","",กค!L17)</f>
        <v/>
      </c>
      <c r="CA16" s="404" t="str">
        <f>IF(กค!M17="","",กค!M17)</f>
        <v/>
      </c>
      <c r="CB16" s="404" t="str">
        <f>IF(กค!N17="","",กค!N17)</f>
        <v/>
      </c>
      <c r="CC16" s="404" t="str">
        <f>IF(กค!O17="","",กค!O17)</f>
        <v/>
      </c>
      <c r="CD16" s="404" t="str">
        <f>IF(กค!P17="","",กค!P17)</f>
        <v/>
      </c>
      <c r="CE16" s="404" t="str">
        <f>IF(กค!Q17="","",กค!Q17)</f>
        <v/>
      </c>
      <c r="CF16" s="404" t="str">
        <f>IF(กค!R17="","",กค!R17)</f>
        <v/>
      </c>
      <c r="CG16" s="404" t="str">
        <f>IF(กค!S17="","",กค!S17)</f>
        <v/>
      </c>
      <c r="CH16" s="404" t="str">
        <f>IF(กค!T17="","",กค!T17)</f>
        <v/>
      </c>
      <c r="CI16" s="404" t="str">
        <f>IF(กค!U17="","",กค!U17)</f>
        <v/>
      </c>
      <c r="CJ16" s="404" t="str">
        <f>IF(กค!V17="","",กค!V17)</f>
        <v/>
      </c>
      <c r="CK16" s="404" t="str">
        <f>IF(กค!W17="","",กค!W17)</f>
        <v/>
      </c>
      <c r="CL16" s="404" t="str">
        <f>IF(กค!X17="","",กค!X17)</f>
        <v/>
      </c>
      <c r="CM16" s="404" t="str">
        <f>IF(กค!Y17="","",กค!Y17)</f>
        <v/>
      </c>
      <c r="CN16" s="404" t="str">
        <f>IF(กค!Z17="","",กค!Z17)</f>
        <v/>
      </c>
      <c r="CO16" s="404" t="str">
        <f>IF(กค!AA17="","",กค!AA17)</f>
        <v/>
      </c>
      <c r="CP16" s="404" t="str">
        <f>IF(กค!AB17="","",กค!AB17)</f>
        <v/>
      </c>
      <c r="CQ16" s="404" t="str">
        <f>IF(กค!AC17="","",กค!AC17)</f>
        <v/>
      </c>
      <c r="CR16" s="404" t="str">
        <f>IF(กค!AD17="","",กค!AD17)</f>
        <v/>
      </c>
      <c r="CS16" s="404" t="str">
        <f>IF(กค!AE17="","",กค!AE17)</f>
        <v/>
      </c>
      <c r="CT16" s="404" t="str">
        <f>IF(กค!AF17="","",กค!AF17)</f>
        <v/>
      </c>
      <c r="CU16" s="404" t="str">
        <f>IF(กค!AG17="","",กค!AG17)</f>
        <v/>
      </c>
      <c r="CV16" s="404" t="str">
        <f>IF(กค!AH17="","",กค!AH17)</f>
        <v/>
      </c>
      <c r="CW16" s="404" t="str">
        <f>IF(กค!AI17="","",กค!AI17)</f>
        <v/>
      </c>
      <c r="CX16" s="402" t="str">
        <f>IF(กค!AJ17="","",กค!AJ17)</f>
        <v/>
      </c>
      <c r="CY16" s="401" t="str">
        <f>IF(ข้อมูลนร.2!D17="","",ข้อมูลนร.2!D17)</f>
        <v/>
      </c>
      <c r="CZ16" s="402"/>
      <c r="DA16" s="404" t="str">
        <f>IF(สค!E17="","",สค!E17)</f>
        <v/>
      </c>
      <c r="DB16" s="404" t="str">
        <f>IF(สค!F17="","",สค!F17)</f>
        <v/>
      </c>
      <c r="DC16" s="404" t="str">
        <f>IF(สค!G17="","",สค!G17)</f>
        <v/>
      </c>
      <c r="DD16" s="404" t="str">
        <f>IF(สค!H17="","",สค!H17)</f>
        <v/>
      </c>
      <c r="DE16" s="404" t="str">
        <f>IF(สค!I17="","",สค!I17)</f>
        <v/>
      </c>
      <c r="DF16" s="404" t="str">
        <f>IF(สค!J17="","",สค!J17)</f>
        <v/>
      </c>
      <c r="DG16" s="404" t="str">
        <f>IF(สค!K17="","",สค!K17)</f>
        <v/>
      </c>
      <c r="DH16" s="404" t="str">
        <f>IF(สค!L17="","",สค!L17)</f>
        <v/>
      </c>
      <c r="DI16" s="404" t="str">
        <f>IF(สค!M17="","",สค!M17)</f>
        <v/>
      </c>
      <c r="DJ16" s="404" t="str">
        <f>IF(สค!N17="","",สค!N17)</f>
        <v/>
      </c>
      <c r="DK16" s="404" t="str">
        <f>IF(สค!O17="","",สค!O17)</f>
        <v/>
      </c>
      <c r="DL16" s="404" t="str">
        <f>IF(สค!P17="","",สค!P17)</f>
        <v/>
      </c>
      <c r="DM16" s="404" t="str">
        <f>IF(สค!Q17="","",สค!Q17)</f>
        <v/>
      </c>
      <c r="DN16" s="404" t="str">
        <f>IF(สค!R17="","",สค!R17)</f>
        <v/>
      </c>
      <c r="DO16" s="404" t="str">
        <f>IF(สค!S17="","",สค!S17)</f>
        <v/>
      </c>
      <c r="DP16" s="404" t="str">
        <f>IF(สค!T17="","",สค!T17)</f>
        <v/>
      </c>
      <c r="DQ16" s="404" t="str">
        <f>IF(สค!U17="","",สค!U17)</f>
        <v/>
      </c>
      <c r="DR16" s="404" t="str">
        <f>IF(สค!V17="","",สค!V17)</f>
        <v/>
      </c>
      <c r="DS16" s="404" t="str">
        <f>IF(สค!W17="","",สค!W17)</f>
        <v/>
      </c>
      <c r="DT16" s="404" t="str">
        <f>IF(สค!X17="","",สค!X17)</f>
        <v/>
      </c>
      <c r="DU16" s="404" t="str">
        <f>IF(สค!Y17="","",สค!Y17)</f>
        <v/>
      </c>
      <c r="DV16" s="404" t="str">
        <f>IF(สค!Z17="","",สค!Z17)</f>
        <v/>
      </c>
      <c r="DW16" s="404" t="str">
        <f>IF(สค!AA17="","",สค!AA17)</f>
        <v/>
      </c>
      <c r="DX16" s="404" t="str">
        <f>IF(สค!AB17="","",สค!AB17)</f>
        <v/>
      </c>
      <c r="DY16" s="404" t="str">
        <f>IF(สค!AC17="","",สค!AC17)</f>
        <v/>
      </c>
      <c r="DZ16" s="404" t="str">
        <f>IF(สค!AD17="","",สค!AD17)</f>
        <v/>
      </c>
      <c r="EA16" s="404" t="str">
        <f>IF(สค!AE17="","",สค!AE17)</f>
        <v/>
      </c>
      <c r="EB16" s="404" t="str">
        <f>IF(สค!AF17="","",สค!AF17)</f>
        <v/>
      </c>
      <c r="EC16" s="404" t="str">
        <f>IF(สค!AG17="","",สค!AG17)</f>
        <v/>
      </c>
      <c r="ED16" s="404" t="str">
        <f>IF(สค!AH17="","",สค!AH17)</f>
        <v/>
      </c>
      <c r="EE16" s="404" t="str">
        <f>IF(สค!AI17="","",สค!AI17)</f>
        <v/>
      </c>
      <c r="EF16" s="402" t="str">
        <f>IF(สค!AJ17="","",สค!AJ17)</f>
        <v/>
      </c>
      <c r="EG16" s="401" t="str">
        <f>IF(ข้อมูลนร.2!D17="","",ข้อมูลนร.2!D17)</f>
        <v/>
      </c>
      <c r="EH16" s="402"/>
      <c r="EI16" s="404" t="str">
        <f>IF(กย!E17="","",กย!E17)</f>
        <v/>
      </c>
      <c r="EJ16" s="404" t="str">
        <f>IF(กย!F17="","",กย!F17)</f>
        <v/>
      </c>
      <c r="EK16" s="404" t="str">
        <f>IF(กย!G17="","",กย!G17)</f>
        <v/>
      </c>
      <c r="EL16" s="404" t="str">
        <f>IF(กย!H17="","",กย!H17)</f>
        <v/>
      </c>
      <c r="EM16" s="404" t="str">
        <f>IF(กย!I17="","",กย!I17)</f>
        <v/>
      </c>
      <c r="EN16" s="404" t="str">
        <f>IF(กย!J17="","",กย!J17)</f>
        <v/>
      </c>
      <c r="EO16" s="404" t="str">
        <f>IF(กย!K17="","",กย!K17)</f>
        <v/>
      </c>
      <c r="EP16" s="404" t="str">
        <f>IF(กย!L17="","",กย!L17)</f>
        <v/>
      </c>
      <c r="EQ16" s="404" t="str">
        <f>IF(กย!M17="","",กย!M17)</f>
        <v/>
      </c>
      <c r="ER16" s="404" t="str">
        <f>IF(กย!N17="","",กย!N17)</f>
        <v/>
      </c>
      <c r="ES16" s="404" t="str">
        <f>IF(กย!O17="","",กย!O17)</f>
        <v/>
      </c>
      <c r="ET16" s="404" t="str">
        <f>IF(กย!P17="","",กย!P17)</f>
        <v/>
      </c>
      <c r="EU16" s="404" t="str">
        <f>IF(กย!Q17="","",กย!Q17)</f>
        <v/>
      </c>
      <c r="EV16" s="404" t="str">
        <f>IF(กย!R17="","",กย!R17)</f>
        <v/>
      </c>
      <c r="EW16" s="404" t="str">
        <f>IF(กย!S17="","",กย!S17)</f>
        <v/>
      </c>
      <c r="EX16" s="404" t="str">
        <f>IF(กย!T17="","",กย!T17)</f>
        <v/>
      </c>
      <c r="EY16" s="404" t="str">
        <f>IF(กย!U17="","",กย!U17)</f>
        <v/>
      </c>
      <c r="EZ16" s="404" t="str">
        <f>IF(กย!V17="","",กย!V17)</f>
        <v/>
      </c>
      <c r="FA16" s="404" t="str">
        <f>IF(กย!W17="","",กย!W17)</f>
        <v/>
      </c>
      <c r="FB16" s="404" t="str">
        <f>IF(กย!X17="","",กย!X17)</f>
        <v/>
      </c>
      <c r="FC16" s="404" t="str">
        <f>IF(กย!Y17="","",กย!Y17)</f>
        <v/>
      </c>
      <c r="FD16" s="404" t="str">
        <f>IF(กย!Z17="","",กย!Z17)</f>
        <v/>
      </c>
      <c r="FE16" s="404" t="str">
        <f>IF(กย!AA17="","",กย!AA17)</f>
        <v/>
      </c>
      <c r="FF16" s="404" t="str">
        <f>IF(กย!AB17="","",กย!AB17)</f>
        <v/>
      </c>
      <c r="FG16" s="404" t="str">
        <f>IF(กย!AC17="","",กย!AC17)</f>
        <v/>
      </c>
      <c r="FH16" s="404" t="str">
        <f>IF(กย!AD17="","",กย!AD17)</f>
        <v/>
      </c>
      <c r="FI16" s="404" t="str">
        <f>IF(กย!AE17="","",กย!AE17)</f>
        <v/>
      </c>
      <c r="FJ16" s="404" t="str">
        <f>IF(กย!AF17="","",กย!AF17)</f>
        <v/>
      </c>
      <c r="FK16" s="404" t="str">
        <f>IF(กย!AG17="","",กย!AG17)</f>
        <v/>
      </c>
      <c r="FL16" s="404" t="str">
        <f>IF(กย!AH17="","",กย!AH17)</f>
        <v/>
      </c>
      <c r="FM16" s="404" t="str">
        <f>IF(กย!AI17="","",กย!AI17)</f>
        <v/>
      </c>
      <c r="FN16" s="402" t="str">
        <f>IF(กย!AJ17="","",กย!AJ17)</f>
        <v/>
      </c>
      <c r="FO16" s="401" t="str">
        <f>IF(ข้อมูลนร.2!D17="","",ข้อมูลนร.2!D17)</f>
        <v/>
      </c>
      <c r="FP16" s="402"/>
      <c r="FQ16" s="404" t="str">
        <f>IF(ตค!E17="","",ตค!E17)</f>
        <v/>
      </c>
      <c r="FR16" s="404" t="str">
        <f>IF(ตค!F17="","",ตค!F17)</f>
        <v/>
      </c>
      <c r="FS16" s="404" t="str">
        <f>IF(ตค!G17="","",ตค!G17)</f>
        <v/>
      </c>
      <c r="FT16" s="404" t="str">
        <f>IF(ตค!H17="","",ตค!H17)</f>
        <v/>
      </c>
      <c r="FU16" s="404" t="str">
        <f>IF(ตค!I17="","",ตค!I17)</f>
        <v/>
      </c>
      <c r="FV16" s="404" t="str">
        <f>IF(ตค!J17="","",ตค!J17)</f>
        <v/>
      </c>
      <c r="FW16" s="404" t="str">
        <f>IF(ตค!K17="","",ตค!K17)</f>
        <v/>
      </c>
      <c r="FX16" s="404" t="str">
        <f>IF(ตค!L17="","",ตค!L17)</f>
        <v/>
      </c>
      <c r="FY16" s="404" t="str">
        <f>IF(ตค!M17="","",ตค!M17)</f>
        <v/>
      </c>
      <c r="FZ16" s="404" t="str">
        <f>IF(ตค!N17="","",ตค!N17)</f>
        <v/>
      </c>
      <c r="GA16" s="404" t="str">
        <f>IF(ตค!O17="","",ตค!O17)</f>
        <v/>
      </c>
      <c r="GB16" s="404" t="str">
        <f>IF(ตค!P17="","",ตค!P17)</f>
        <v/>
      </c>
      <c r="GC16" s="404" t="str">
        <f>IF(ตค!Q17="","",ตค!Q17)</f>
        <v/>
      </c>
      <c r="GD16" s="404" t="str">
        <f>IF(ตค!R17="","",ตค!R17)</f>
        <v/>
      </c>
      <c r="GE16" s="404" t="str">
        <f>IF(ตค!S17="","",ตค!S17)</f>
        <v/>
      </c>
      <c r="GF16" s="404" t="str">
        <f>IF(ตค!T17="","",ตค!T17)</f>
        <v/>
      </c>
      <c r="GG16" s="404" t="str">
        <f>IF(ตค!U17="","",ตค!U17)</f>
        <v/>
      </c>
      <c r="GH16" s="404" t="str">
        <f>IF(ตค!V17="","",ตค!V17)</f>
        <v/>
      </c>
      <c r="GI16" s="404" t="str">
        <f>IF(ตค!W17="","",ตค!W17)</f>
        <v/>
      </c>
      <c r="GJ16" s="404" t="str">
        <f>IF(ตค!X17="","",ตค!X17)</f>
        <v/>
      </c>
      <c r="GK16" s="404" t="str">
        <f>IF(ตค!Y17="","",ตค!Y17)</f>
        <v/>
      </c>
      <c r="GL16" s="404" t="str">
        <f>IF(ตค!Z17="","",ตค!Z17)</f>
        <v/>
      </c>
      <c r="GM16" s="404" t="str">
        <f>IF(ตค!AA17="","",ตค!AA17)</f>
        <v/>
      </c>
      <c r="GN16" s="404" t="str">
        <f>IF(ตค!AB17="","",ตค!AB17)</f>
        <v/>
      </c>
      <c r="GO16" s="404" t="str">
        <f>IF(ตค!AC17="","",ตค!AC17)</f>
        <v/>
      </c>
      <c r="GP16" s="404" t="str">
        <f>IF(ตค!AD17="","",ตค!AD17)</f>
        <v/>
      </c>
      <c r="GQ16" s="404" t="str">
        <f>IF(ตค!AE17="","",ตค!AE17)</f>
        <v/>
      </c>
      <c r="GR16" s="404" t="str">
        <f>IF(ตค!AF17="","",ตค!AF17)</f>
        <v/>
      </c>
      <c r="GS16" s="404" t="str">
        <f>IF(ตค!AG17="","",ตค!AG17)</f>
        <v/>
      </c>
      <c r="GT16" s="404" t="str">
        <f>IF(ตค!AH17="","",ตค!AH17)</f>
        <v/>
      </c>
      <c r="GU16" s="404" t="str">
        <f>IF(ตค!AI17="","",ตค!AI17)</f>
        <v/>
      </c>
      <c r="GV16" s="402" t="str">
        <f>IF(ตค!AJ17="","",ตค!AJ17)</f>
        <v/>
      </c>
      <c r="GW16" s="401" t="str">
        <f>IF(ข้อมูลนร.2!D17="","",ข้อมูลนร.2!D17)</f>
        <v/>
      </c>
      <c r="GX16" s="402"/>
      <c r="GY16" s="403" t="str">
        <f>IF(พย!E17="","",พย!E17)</f>
        <v/>
      </c>
      <c r="GZ16" s="403" t="str">
        <f>IF(พย!F17="","",พย!F17)</f>
        <v/>
      </c>
      <c r="HA16" s="403" t="str">
        <f>IF(พย!G17="","",พย!G17)</f>
        <v/>
      </c>
      <c r="HB16" s="403" t="str">
        <f>IF(พย!H17="","",พย!H17)</f>
        <v/>
      </c>
      <c r="HC16" s="403" t="str">
        <f>IF(พย!I17="","",พย!I17)</f>
        <v/>
      </c>
      <c r="HD16" s="403" t="str">
        <f>IF(พย!J17="","",พย!J17)</f>
        <v/>
      </c>
      <c r="HE16" s="403" t="str">
        <f>IF(พย!K17="","",พย!K17)</f>
        <v/>
      </c>
      <c r="HF16" s="403" t="str">
        <f>IF(พย!L17="","",พย!L17)</f>
        <v/>
      </c>
      <c r="HG16" s="403" t="str">
        <f>IF(พย!M17="","",พย!M17)</f>
        <v/>
      </c>
      <c r="HH16" s="403" t="str">
        <f>IF(พย!N17="","",พย!N17)</f>
        <v/>
      </c>
      <c r="HI16" s="403" t="str">
        <f>IF(พย!O17="","",พย!O17)</f>
        <v/>
      </c>
      <c r="HJ16" s="403" t="str">
        <f>IF(พย!P17="","",พย!P17)</f>
        <v/>
      </c>
      <c r="HK16" s="403" t="str">
        <f>IF(พย!Q17="","",พย!Q17)</f>
        <v/>
      </c>
      <c r="HL16" s="403" t="str">
        <f>IF(พย!R17="","",พย!R17)</f>
        <v/>
      </c>
      <c r="HM16" s="403" t="str">
        <f>IF(พย!S17="","",พย!S17)</f>
        <v/>
      </c>
      <c r="HN16" s="403" t="str">
        <f>IF(พย!T17="","",พย!T17)</f>
        <v/>
      </c>
      <c r="HO16" s="403" t="str">
        <f>IF(พย!U17="","",พย!U17)</f>
        <v/>
      </c>
      <c r="HP16" s="403" t="str">
        <f>IF(พย!V17="","",พย!V17)</f>
        <v/>
      </c>
      <c r="HQ16" s="403" t="str">
        <f>IF(พย!W17="","",พย!W17)</f>
        <v/>
      </c>
      <c r="HR16" s="403" t="str">
        <f>IF(พย!X17="","",พย!X17)</f>
        <v/>
      </c>
      <c r="HS16" s="403" t="str">
        <f>IF(พย!Y17="","",พย!Y17)</f>
        <v/>
      </c>
      <c r="HT16" s="403" t="str">
        <f>IF(พย!Z17="","",พย!Z17)</f>
        <v/>
      </c>
      <c r="HU16" s="403" t="str">
        <f>IF(พย!AA17="","",พย!AA17)</f>
        <v/>
      </c>
      <c r="HV16" s="403" t="str">
        <f>IF(พย!AB17="","",พย!AB17)</f>
        <v/>
      </c>
      <c r="HW16" s="403" t="str">
        <f>IF(พย!AC17="","",พย!AC17)</f>
        <v/>
      </c>
      <c r="HX16" s="403" t="str">
        <f>IF(พย!AD17="","",พย!AD17)</f>
        <v/>
      </c>
      <c r="HY16" s="403" t="str">
        <f>IF(พย!AE17="","",พย!AE17)</f>
        <v/>
      </c>
      <c r="HZ16" s="403" t="str">
        <f>IF(พย!AF17="","",พย!AF17)</f>
        <v/>
      </c>
      <c r="IA16" s="403" t="str">
        <f>IF(พย!AG17="","",พย!AG17)</f>
        <v/>
      </c>
      <c r="IB16" s="403" t="str">
        <f>IF(พย!AH17="","",พย!AH17)</f>
        <v/>
      </c>
      <c r="IC16" s="403" t="str">
        <f>IF(พย!AI17="","",พย!AI17)</f>
        <v/>
      </c>
      <c r="ID16" s="402" t="str">
        <f>IF(พย!AJ17="","",พย!AJ17)</f>
        <v/>
      </c>
      <c r="IE16" s="401" t="str">
        <f>IF(ข้อมูลนร.2!D17="","",ข้อมูลนร.2!D17)</f>
        <v/>
      </c>
      <c r="IF16" s="402"/>
      <c r="IG16" s="404" t="str">
        <f>IF(ธค!E17="","",ธค!E17)</f>
        <v/>
      </c>
      <c r="IH16" s="404" t="str">
        <f>IF(ธค!F17="","",ธค!F17)</f>
        <v/>
      </c>
      <c r="II16" s="404" t="str">
        <f>IF(ธค!G17="","",ธค!G17)</f>
        <v/>
      </c>
      <c r="IJ16" s="404" t="str">
        <f>IF(ธค!H17="","",ธค!H17)</f>
        <v/>
      </c>
      <c r="IK16" s="404" t="str">
        <f>IF(ธค!I17="","",ธค!I17)</f>
        <v/>
      </c>
      <c r="IL16" s="404" t="str">
        <f>IF(ธค!J17="","",ธค!J17)</f>
        <v/>
      </c>
      <c r="IM16" s="404" t="str">
        <f>IF(ธค!K17="","",ธค!K17)</f>
        <v/>
      </c>
      <c r="IN16" s="404" t="str">
        <f>IF(ธค!L17="","",ธค!L17)</f>
        <v/>
      </c>
      <c r="IO16" s="404" t="str">
        <f>IF(ธค!M17="","",ธค!M17)</f>
        <v/>
      </c>
      <c r="IP16" s="404" t="str">
        <f>IF(ธค!N17="","",ธค!N17)</f>
        <v/>
      </c>
      <c r="IQ16" s="404" t="str">
        <f>IF(ธค!O17="","",ธค!O17)</f>
        <v/>
      </c>
      <c r="IR16" s="404" t="str">
        <f>IF(ธค!P17="","",ธค!P17)</f>
        <v/>
      </c>
      <c r="IS16" s="404" t="str">
        <f>IF(ธค!Q17="","",ธค!Q17)</f>
        <v/>
      </c>
      <c r="IT16" s="404" t="str">
        <f>IF(ธค!R17="","",ธค!R17)</f>
        <v/>
      </c>
      <c r="IU16" s="404" t="str">
        <f>IF(ธค!S17="","",ธค!S17)</f>
        <v/>
      </c>
      <c r="IV16" s="404" t="str">
        <f>IF(ธค!T17="","",ธค!T17)</f>
        <v/>
      </c>
      <c r="IW16" s="404" t="str">
        <f>IF(ธค!U17="","",ธค!U17)</f>
        <v/>
      </c>
      <c r="IX16" s="404" t="str">
        <f>IF(ธค!V17="","",ธค!V17)</f>
        <v/>
      </c>
      <c r="IY16" s="404" t="str">
        <f>IF(ธค!W17="","",ธค!W17)</f>
        <v/>
      </c>
      <c r="IZ16" s="404" t="str">
        <f>IF(ธค!X17="","",ธค!X17)</f>
        <v/>
      </c>
      <c r="JA16" s="404" t="str">
        <f>IF(ธค!Y17="","",ธค!Y17)</f>
        <v/>
      </c>
      <c r="JB16" s="404" t="str">
        <f>IF(ธค!Z17="","",ธค!Z17)</f>
        <v/>
      </c>
      <c r="JC16" s="404" t="str">
        <f>IF(ธค!AA17="","",ธค!AA17)</f>
        <v/>
      </c>
      <c r="JD16" s="404" t="str">
        <f>IF(ธค!AB17="","",ธค!AB17)</f>
        <v/>
      </c>
      <c r="JE16" s="404" t="str">
        <f>IF(ธค!AC17="","",ธค!AC17)</f>
        <v/>
      </c>
      <c r="JF16" s="404" t="str">
        <f>IF(ธค!AD17="","",ธค!AD17)</f>
        <v/>
      </c>
      <c r="JG16" s="404" t="str">
        <f>IF(ธค!AE17="","",ธค!AE17)</f>
        <v/>
      </c>
      <c r="JH16" s="404" t="str">
        <f>IF(ธค!AF17="","",ธค!AF17)</f>
        <v/>
      </c>
      <c r="JI16" s="404" t="str">
        <f>IF(ธค!AG17="","",ธค!AG17)</f>
        <v/>
      </c>
      <c r="JJ16" s="404" t="str">
        <f>IF(ธค!AH17="","",ธค!AH17)</f>
        <v/>
      </c>
      <c r="JK16" s="404" t="str">
        <f>IF(ธค!AI17="","",ธค!AI17)</f>
        <v/>
      </c>
      <c r="JL16" s="402" t="str">
        <f>IF(ธค!AJ17="","",ธค!AJ17)</f>
        <v/>
      </c>
      <c r="JM16" s="401" t="str">
        <f>IF(ข้อมูลนร.2!D17="","",ข้อมูลนร.2!D17)</f>
        <v/>
      </c>
      <c r="JN16" s="402"/>
      <c r="JO16" s="404" t="str">
        <f>IF(มค!E17="","",มค!E17)</f>
        <v/>
      </c>
      <c r="JP16" s="404" t="str">
        <f>IF(มค!F17="","",มค!F17)</f>
        <v/>
      </c>
      <c r="JQ16" s="404" t="str">
        <f>IF(มค!G17="","",มค!G17)</f>
        <v/>
      </c>
      <c r="JR16" s="404" t="str">
        <f>IF(มค!H17="","",มค!H17)</f>
        <v/>
      </c>
      <c r="JS16" s="404" t="str">
        <f>IF(มค!I17="","",มค!I17)</f>
        <v/>
      </c>
      <c r="JT16" s="404" t="str">
        <f>IF(มค!J17="","",มค!J17)</f>
        <v/>
      </c>
      <c r="JU16" s="404" t="str">
        <f>IF(มค!K17="","",มค!K17)</f>
        <v/>
      </c>
      <c r="JV16" s="404" t="str">
        <f>IF(มค!L17="","",มค!L17)</f>
        <v/>
      </c>
      <c r="JW16" s="404" t="str">
        <f>IF(มค!M17="","",มค!M17)</f>
        <v/>
      </c>
      <c r="JX16" s="404" t="str">
        <f>IF(มค!N17="","",มค!N17)</f>
        <v/>
      </c>
      <c r="JY16" s="404" t="str">
        <f>IF(มค!O17="","",มค!O17)</f>
        <v/>
      </c>
      <c r="JZ16" s="404" t="str">
        <f>IF(มค!P17="","",มค!P17)</f>
        <v/>
      </c>
      <c r="KA16" s="404" t="str">
        <f>IF(มค!Q17="","",มค!Q17)</f>
        <v/>
      </c>
      <c r="KB16" s="404" t="str">
        <f>IF(มค!R17="","",มค!R17)</f>
        <v/>
      </c>
      <c r="KC16" s="404" t="str">
        <f>IF(มค!S17="","",มค!S17)</f>
        <v/>
      </c>
      <c r="KD16" s="404" t="str">
        <f>IF(มค!T17="","",มค!T17)</f>
        <v/>
      </c>
      <c r="KE16" s="404" t="str">
        <f>IF(มค!U17="","",มค!U17)</f>
        <v/>
      </c>
      <c r="KF16" s="404" t="str">
        <f>IF(มค!V17="","",มค!V17)</f>
        <v/>
      </c>
      <c r="KG16" s="404" t="str">
        <f>IF(มค!W17="","",มค!W17)</f>
        <v/>
      </c>
      <c r="KH16" s="404" t="str">
        <f>IF(มค!X17="","",มค!X17)</f>
        <v/>
      </c>
      <c r="KI16" s="404" t="str">
        <f>IF(มค!Y17="","",มค!Y17)</f>
        <v/>
      </c>
      <c r="KJ16" s="404" t="str">
        <f>IF(มค!Z17="","",มค!Z17)</f>
        <v/>
      </c>
      <c r="KK16" s="404" t="str">
        <f>IF(มค!AA17="","",มค!AA17)</f>
        <v/>
      </c>
      <c r="KL16" s="404" t="str">
        <f>IF(มค!AB17="","",มค!AB17)</f>
        <v/>
      </c>
      <c r="KM16" s="404" t="str">
        <f>IF(มค!AC17="","",มค!AC17)</f>
        <v/>
      </c>
      <c r="KN16" s="404" t="str">
        <f>IF(มค!AD17="","",มค!AD17)</f>
        <v/>
      </c>
      <c r="KO16" s="404" t="str">
        <f>IF(มค!AE17="","",มค!AE17)</f>
        <v/>
      </c>
      <c r="KP16" s="404" t="str">
        <f>IF(มค!AF17="","",มค!AF17)</f>
        <v/>
      </c>
      <c r="KQ16" s="404" t="str">
        <f>IF(มค!AG17="","",มค!AG17)</f>
        <v/>
      </c>
      <c r="KR16" s="404" t="str">
        <f>IF(มค!AH17="","",มค!AH17)</f>
        <v/>
      </c>
      <c r="KS16" s="404" t="str">
        <f>IF(มค!AI17="","",มค!AI17)</f>
        <v/>
      </c>
      <c r="KT16" s="402" t="str">
        <f>IF(มค!AJ17="","",มค!AJ17)</f>
        <v/>
      </c>
      <c r="KU16" s="401" t="str">
        <f>IF(ข้อมูลนร.2!D17="","",ข้อมูลนร.2!D17)</f>
        <v/>
      </c>
      <c r="KV16" s="402"/>
      <c r="KW16" s="404" t="str">
        <f>IF(กพ!E17="","",กพ!E17)</f>
        <v/>
      </c>
      <c r="KX16" s="404" t="str">
        <f>IF(กพ!F17="","",กพ!F17)</f>
        <v/>
      </c>
      <c r="KY16" s="404" t="str">
        <f>IF(กพ!G17="","",กพ!G17)</f>
        <v/>
      </c>
      <c r="KZ16" s="404" t="str">
        <f>IF(กพ!H17="","",กพ!H17)</f>
        <v/>
      </c>
      <c r="LA16" s="404" t="str">
        <f>IF(กพ!I17="","",กพ!I17)</f>
        <v/>
      </c>
      <c r="LB16" s="404" t="str">
        <f>IF(กพ!J17="","",กพ!J17)</f>
        <v/>
      </c>
      <c r="LC16" s="404" t="str">
        <f>IF(กพ!K17="","",กพ!K17)</f>
        <v/>
      </c>
      <c r="LD16" s="404" t="str">
        <f>IF(กพ!L17="","",กพ!L17)</f>
        <v/>
      </c>
      <c r="LE16" s="404" t="str">
        <f>IF(กพ!M17="","",กพ!M17)</f>
        <v/>
      </c>
      <c r="LF16" s="404" t="str">
        <f>IF(กพ!N17="","",กพ!N17)</f>
        <v/>
      </c>
      <c r="LG16" s="404" t="str">
        <f>IF(กพ!O17="","",กพ!O17)</f>
        <v/>
      </c>
      <c r="LH16" s="404" t="str">
        <f>IF(กพ!P17="","",กพ!P17)</f>
        <v/>
      </c>
      <c r="LI16" s="404" t="str">
        <f>IF(กพ!Q17="","",กพ!Q17)</f>
        <v/>
      </c>
      <c r="LJ16" s="404" t="str">
        <f>IF(กพ!R17="","",กพ!R17)</f>
        <v/>
      </c>
      <c r="LK16" s="404" t="str">
        <f>IF(กพ!S17="","",กพ!S17)</f>
        <v/>
      </c>
      <c r="LL16" s="404" t="str">
        <f>IF(กพ!T17="","",กพ!T17)</f>
        <v/>
      </c>
      <c r="LM16" s="404" t="str">
        <f>IF(กพ!U17="","",กพ!U17)</f>
        <v/>
      </c>
      <c r="LN16" s="404" t="str">
        <f>IF(กพ!V17="","",กพ!V17)</f>
        <v/>
      </c>
      <c r="LO16" s="404" t="str">
        <f>IF(กพ!W17="","",กพ!W17)</f>
        <v/>
      </c>
      <c r="LP16" s="404" t="str">
        <f>IF(กพ!X17="","",กพ!X17)</f>
        <v/>
      </c>
      <c r="LQ16" s="404" t="str">
        <f>IF(กพ!Y17="","",กพ!Y17)</f>
        <v/>
      </c>
      <c r="LR16" s="404" t="str">
        <f>IF(กพ!Z17="","",กพ!Z17)</f>
        <v/>
      </c>
      <c r="LS16" s="404" t="str">
        <f>IF(กพ!AA17="","",กพ!AA17)</f>
        <v/>
      </c>
      <c r="LT16" s="404" t="str">
        <f>IF(กพ!AB17="","",กพ!AB17)</f>
        <v/>
      </c>
      <c r="LU16" s="404" t="str">
        <f>IF(กพ!AC17="","",กพ!AC17)</f>
        <v/>
      </c>
      <c r="LV16" s="404" t="str">
        <f>IF(กพ!AD17="","",กพ!AD17)</f>
        <v/>
      </c>
      <c r="LW16" s="404" t="str">
        <f>IF(กพ!AE17="","",กพ!AE17)</f>
        <v/>
      </c>
      <c r="LX16" s="404" t="str">
        <f>IF(กพ!AF17="","",กพ!AF17)</f>
        <v/>
      </c>
      <c r="LY16" s="404" t="str">
        <f>IF(กพ!AG17="","",กพ!AG17)</f>
        <v/>
      </c>
      <c r="LZ16" s="404" t="str">
        <f>IF(กพ!AH17="","",กพ!AH17)</f>
        <v/>
      </c>
      <c r="MA16" s="404" t="str">
        <f>IF(กพ!AI17="","",กพ!AI17)</f>
        <v/>
      </c>
      <c r="MB16" s="402" t="str">
        <f>IF(กพ!AJ17="","",กพ!AJ17)</f>
        <v/>
      </c>
      <c r="MC16" s="401" t="str">
        <f>IF(ข้อมูลนร.2!D17="","",ข้อมูลนร.2!D17)</f>
        <v/>
      </c>
      <c r="MD16" s="402"/>
      <c r="ME16" s="404" t="str">
        <f>IF(มีค!E17="","",มีค!E17)</f>
        <v/>
      </c>
      <c r="MF16" s="404" t="str">
        <f>IF(มีค!F17="","",มีค!F17)</f>
        <v/>
      </c>
      <c r="MG16" s="404" t="str">
        <f>IF(มีค!G17="","",มีค!G17)</f>
        <v/>
      </c>
      <c r="MH16" s="404" t="str">
        <f>IF(มีค!H17="","",มีค!H17)</f>
        <v/>
      </c>
      <c r="MI16" s="404" t="str">
        <f>IF(มีค!I17="","",มีค!I17)</f>
        <v/>
      </c>
      <c r="MJ16" s="404" t="str">
        <f>IF(มีค!J17="","",มีค!J17)</f>
        <v/>
      </c>
      <c r="MK16" s="404" t="str">
        <f>IF(มีค!K17="","",มีค!K17)</f>
        <v/>
      </c>
      <c r="ML16" s="404" t="str">
        <f>IF(มีค!L17="","",มีค!L17)</f>
        <v/>
      </c>
      <c r="MM16" s="404" t="str">
        <f>IF(มีค!M17="","",มีค!M17)</f>
        <v/>
      </c>
      <c r="MN16" s="404" t="str">
        <f>IF(มีค!N17="","",มีค!N17)</f>
        <v/>
      </c>
      <c r="MO16" s="404" t="str">
        <f>IF(มีค!O17="","",มีค!O17)</f>
        <v/>
      </c>
      <c r="MP16" s="404" t="str">
        <f>IF(มีค!P17="","",มีค!P17)</f>
        <v/>
      </c>
      <c r="MQ16" s="404" t="str">
        <f>IF(มีค!Q17="","",มีค!Q17)</f>
        <v/>
      </c>
      <c r="MR16" s="404" t="str">
        <f>IF(มีค!R17="","",มีค!R17)</f>
        <v/>
      </c>
      <c r="MS16" s="404" t="str">
        <f>IF(มีค!S17="","",มีค!S17)</f>
        <v/>
      </c>
      <c r="MT16" s="404" t="str">
        <f>IF(มีค!T17="","",มีค!T17)</f>
        <v/>
      </c>
      <c r="MU16" s="404" t="str">
        <f>IF(มีค!U17="","",มีค!U17)</f>
        <v/>
      </c>
      <c r="MV16" s="404" t="str">
        <f>IF(มีค!V17="","",มีค!V17)</f>
        <v/>
      </c>
      <c r="MW16" s="404" t="str">
        <f>IF(มีค!W17="","",มีค!W17)</f>
        <v/>
      </c>
      <c r="MX16" s="404" t="str">
        <f>IF(มีค!X17="","",มีค!X17)</f>
        <v/>
      </c>
      <c r="MY16" s="404" t="str">
        <f>IF(มีค!Y17="","",มีค!Y17)</f>
        <v/>
      </c>
      <c r="MZ16" s="404" t="str">
        <f>IF(มีค!Z17="","",มีค!Z17)</f>
        <v/>
      </c>
      <c r="NA16" s="404" t="str">
        <f>IF(มีค!AA17="","",มีค!AA17)</f>
        <v/>
      </c>
      <c r="NB16" s="404" t="str">
        <f>IF(มีค!AB17="","",มีค!AB17)</f>
        <v/>
      </c>
      <c r="NC16" s="404" t="str">
        <f>IF(มีค!AC17="","",มีค!AC17)</f>
        <v/>
      </c>
      <c r="ND16" s="404" t="str">
        <f>IF(มีค!AD17="","",มีค!AD17)</f>
        <v/>
      </c>
      <c r="NE16" s="404" t="str">
        <f>IF(มีค!AE17="","",มีค!AE17)</f>
        <v/>
      </c>
      <c r="NF16" s="404" t="str">
        <f>IF(มีค!AF17="","",มีค!AF17)</f>
        <v/>
      </c>
      <c r="NG16" s="404" t="str">
        <f>IF(มีค!AG17="","",มีค!AG17)</f>
        <v/>
      </c>
      <c r="NH16" s="404" t="str">
        <f>IF(มีค!AH17="","",มีค!AH17)</f>
        <v/>
      </c>
      <c r="NI16" s="404" t="str">
        <f>IF(มีค!AI17="","",มีค!AI17)</f>
        <v/>
      </c>
      <c r="NJ16" s="402" t="str">
        <f>IF(มีค!AJ17="","",มีค!AJ17)</f>
        <v/>
      </c>
    </row>
    <row r="17" spans="1:374" s="231" customFormat="1" ht="18" customHeight="1">
      <c r="A17" s="401" t="str">
        <f>IF(ข้อมูลนร.2!D18="","",ข้อมูลนร.2!D18)</f>
        <v/>
      </c>
      <c r="B17" s="402"/>
      <c r="C17" s="403" t="str">
        <f>IF(พค!E18="","",พค!E18)</f>
        <v/>
      </c>
      <c r="D17" s="403" t="str">
        <f>IF(พค!F18="","",พค!F18)</f>
        <v/>
      </c>
      <c r="E17" s="403" t="str">
        <f>IF(พค!G18="","",พค!G18)</f>
        <v/>
      </c>
      <c r="F17" s="403" t="str">
        <f>IF(พค!H18="","",พค!H18)</f>
        <v/>
      </c>
      <c r="G17" s="403" t="str">
        <f>IF(พค!I18="","",พค!I18)</f>
        <v/>
      </c>
      <c r="H17" s="403" t="str">
        <f>IF(พค!J18="","",พค!J18)</f>
        <v/>
      </c>
      <c r="I17" s="403" t="str">
        <f>IF(พค!K18="","",พค!K18)</f>
        <v/>
      </c>
      <c r="J17" s="403" t="str">
        <f>IF(พค!L18="","",พค!L18)</f>
        <v/>
      </c>
      <c r="K17" s="403" t="str">
        <f>IF(พค!M18="","",พค!M18)</f>
        <v/>
      </c>
      <c r="L17" s="403" t="str">
        <f>IF(พค!N18="","",พค!N18)</f>
        <v/>
      </c>
      <c r="M17" s="403" t="str">
        <f>IF(พค!O18="","",พค!O18)</f>
        <v/>
      </c>
      <c r="N17" s="403" t="str">
        <f>IF(พค!P18="","",พค!P18)</f>
        <v/>
      </c>
      <c r="O17" s="403" t="str">
        <f>IF(พค!Q18="","",พค!Q18)</f>
        <v/>
      </c>
      <c r="P17" s="403" t="str">
        <f>IF(พค!R18="","",พค!R18)</f>
        <v/>
      </c>
      <c r="Q17" s="403" t="str">
        <f>IF(พค!S18="","",พค!S18)</f>
        <v/>
      </c>
      <c r="R17" s="403" t="str">
        <f>IF(พค!T18="","",พค!T18)</f>
        <v/>
      </c>
      <c r="S17" s="403" t="str">
        <f>IF(พค!U18="","",พค!U18)</f>
        <v/>
      </c>
      <c r="T17" s="403" t="str">
        <f>IF(พค!V18="","",พค!V18)</f>
        <v/>
      </c>
      <c r="U17" s="403" t="str">
        <f>IF(พค!W18="","",พค!W18)</f>
        <v/>
      </c>
      <c r="V17" s="403" t="str">
        <f>IF(พค!X18="","",พค!X18)</f>
        <v/>
      </c>
      <c r="W17" s="403" t="str">
        <f>IF(พค!Y18="","",พค!Y18)</f>
        <v/>
      </c>
      <c r="X17" s="403" t="str">
        <f>IF(พค!Z18="","",พค!Z18)</f>
        <v/>
      </c>
      <c r="Y17" s="403" t="str">
        <f>IF(พค!AA18="","",พค!AA18)</f>
        <v/>
      </c>
      <c r="Z17" s="403" t="str">
        <f>IF(พค!AB18="","",พค!AB18)</f>
        <v/>
      </c>
      <c r="AA17" s="403" t="str">
        <f>IF(พค!AC18="","",พค!AC18)</f>
        <v/>
      </c>
      <c r="AB17" s="403" t="str">
        <f>IF(พค!AD18="","",พค!AD18)</f>
        <v/>
      </c>
      <c r="AC17" s="403" t="str">
        <f>IF(พค!AE18="","",พค!AE18)</f>
        <v/>
      </c>
      <c r="AD17" s="403" t="str">
        <f>IF(พค!AF18="","",พค!AF18)</f>
        <v/>
      </c>
      <c r="AE17" s="403" t="str">
        <f>IF(พค!AG18="","",พค!AG18)</f>
        <v/>
      </c>
      <c r="AF17" s="403" t="str">
        <f>IF(พค!AH18="","",พค!AH18)</f>
        <v/>
      </c>
      <c r="AG17" s="403" t="str">
        <f>IF(พค!AI18="","",พค!AI18)</f>
        <v/>
      </c>
      <c r="AH17" s="402" t="str">
        <f>IF(พค!AJ18="","",พค!AJ18)</f>
        <v/>
      </c>
      <c r="AI17" s="401" t="str">
        <f>IF(ข้อมูลนร.2!D18="","",ข้อมูลนร.2!D18)</f>
        <v/>
      </c>
      <c r="AJ17" s="402"/>
      <c r="AK17" s="404" t="str">
        <f>IF(มิย!E18="","",มิย!E18)</f>
        <v/>
      </c>
      <c r="AL17" s="404" t="str">
        <f>IF(มิย!F18="","",มิย!F18)</f>
        <v/>
      </c>
      <c r="AM17" s="404" t="str">
        <f>IF(มิย!G18="","",มิย!G18)</f>
        <v/>
      </c>
      <c r="AN17" s="404" t="str">
        <f>IF(มิย!H18="","",มิย!H18)</f>
        <v/>
      </c>
      <c r="AO17" s="404" t="str">
        <f>IF(มิย!I18="","",มิย!I18)</f>
        <v/>
      </c>
      <c r="AP17" s="404" t="str">
        <f>IF(มิย!J18="","",มิย!J18)</f>
        <v/>
      </c>
      <c r="AQ17" s="404" t="str">
        <f>IF(มิย!K18="","",มิย!K18)</f>
        <v/>
      </c>
      <c r="AR17" s="404" t="str">
        <f>IF(มิย!L18="","",มิย!L18)</f>
        <v/>
      </c>
      <c r="AS17" s="404" t="str">
        <f>IF(มิย!M18="","",มิย!M18)</f>
        <v/>
      </c>
      <c r="AT17" s="404" t="str">
        <f>IF(มิย!N18="","",มิย!N18)</f>
        <v/>
      </c>
      <c r="AU17" s="404" t="str">
        <f>IF(มิย!O18="","",มิย!O18)</f>
        <v/>
      </c>
      <c r="AV17" s="404" t="str">
        <f>IF(มิย!P18="","",มิย!P18)</f>
        <v/>
      </c>
      <c r="AW17" s="404" t="str">
        <f>IF(มิย!Q18="","",มิย!Q18)</f>
        <v/>
      </c>
      <c r="AX17" s="404" t="str">
        <f>IF(มิย!R18="","",มิย!R18)</f>
        <v/>
      </c>
      <c r="AY17" s="404" t="str">
        <f>IF(มิย!S18="","",มิย!S18)</f>
        <v/>
      </c>
      <c r="AZ17" s="404" t="str">
        <f>IF(มิย!T18="","",มิย!T18)</f>
        <v/>
      </c>
      <c r="BA17" s="404" t="str">
        <f>IF(มิย!U18="","",มิย!U18)</f>
        <v/>
      </c>
      <c r="BB17" s="404" t="str">
        <f>IF(มิย!V18="","",มิย!V18)</f>
        <v/>
      </c>
      <c r="BC17" s="404" t="str">
        <f>IF(มิย!W18="","",มิย!W18)</f>
        <v/>
      </c>
      <c r="BD17" s="404" t="str">
        <f>IF(มิย!X18="","",มิย!X18)</f>
        <v/>
      </c>
      <c r="BE17" s="404" t="str">
        <f>IF(มิย!Y18="","",มิย!Y18)</f>
        <v/>
      </c>
      <c r="BF17" s="404" t="str">
        <f>IF(มิย!Z18="","",มิย!Z18)</f>
        <v/>
      </c>
      <c r="BG17" s="404" t="str">
        <f>IF(มิย!AA18="","",มิย!AA18)</f>
        <v/>
      </c>
      <c r="BH17" s="404" t="str">
        <f>IF(มิย!AB18="","",มิย!AB18)</f>
        <v/>
      </c>
      <c r="BI17" s="404" t="str">
        <f>IF(มิย!AC18="","",มิย!AC18)</f>
        <v/>
      </c>
      <c r="BJ17" s="404" t="str">
        <f>IF(มิย!AD18="","",มิย!AD18)</f>
        <v/>
      </c>
      <c r="BK17" s="404" t="str">
        <f>IF(มิย!AE18="","",มิย!AE18)</f>
        <v/>
      </c>
      <c r="BL17" s="404" t="str">
        <f>IF(มิย!AF18="","",มิย!AF18)</f>
        <v/>
      </c>
      <c r="BM17" s="404" t="str">
        <f>IF(มิย!AG18="","",มิย!AG18)</f>
        <v/>
      </c>
      <c r="BN17" s="404" t="str">
        <f>IF(มิย!AH18="","",มิย!AH18)</f>
        <v/>
      </c>
      <c r="BO17" s="404" t="str">
        <f>IF(มิย!AI18="","",มิย!AI18)</f>
        <v/>
      </c>
      <c r="BP17" s="402" t="str">
        <f>IF(มิย!AJ18="","",มิย!AJ18)</f>
        <v/>
      </c>
      <c r="BQ17" s="401" t="str">
        <f>IF(ข้อมูลนร.2!D18="","",ข้อมูลนร.2!D18)</f>
        <v/>
      </c>
      <c r="BR17" s="402"/>
      <c r="BS17" s="402" t="str">
        <f>IF(กค!E18="","",กค!E18)</f>
        <v/>
      </c>
      <c r="BT17" s="404" t="str">
        <f>IF(กค!F18="","",กค!F18)</f>
        <v/>
      </c>
      <c r="BU17" s="404" t="str">
        <f>IF(กค!G18="","",กค!G18)</f>
        <v/>
      </c>
      <c r="BV17" s="404" t="str">
        <f>IF(กค!H18="","",กค!H18)</f>
        <v/>
      </c>
      <c r="BW17" s="404" t="str">
        <f>IF(กค!I18="","",กค!I18)</f>
        <v/>
      </c>
      <c r="BX17" s="404" t="str">
        <f>IF(กค!J18="","",กค!J18)</f>
        <v/>
      </c>
      <c r="BY17" s="404" t="str">
        <f>IF(กค!K18="","",กค!K18)</f>
        <v/>
      </c>
      <c r="BZ17" s="404" t="str">
        <f>IF(กค!L18="","",กค!L18)</f>
        <v/>
      </c>
      <c r="CA17" s="404" t="str">
        <f>IF(กค!M18="","",กค!M18)</f>
        <v/>
      </c>
      <c r="CB17" s="404" t="str">
        <f>IF(กค!N18="","",กค!N18)</f>
        <v/>
      </c>
      <c r="CC17" s="404" t="str">
        <f>IF(กค!O18="","",กค!O18)</f>
        <v/>
      </c>
      <c r="CD17" s="404" t="str">
        <f>IF(กค!P18="","",กค!P18)</f>
        <v/>
      </c>
      <c r="CE17" s="404" t="str">
        <f>IF(กค!Q18="","",กค!Q18)</f>
        <v/>
      </c>
      <c r="CF17" s="404" t="str">
        <f>IF(กค!R18="","",กค!R18)</f>
        <v/>
      </c>
      <c r="CG17" s="404" t="str">
        <f>IF(กค!S18="","",กค!S18)</f>
        <v/>
      </c>
      <c r="CH17" s="404" t="str">
        <f>IF(กค!T18="","",กค!T18)</f>
        <v/>
      </c>
      <c r="CI17" s="404" t="str">
        <f>IF(กค!U18="","",กค!U18)</f>
        <v/>
      </c>
      <c r="CJ17" s="404" t="str">
        <f>IF(กค!V18="","",กค!V18)</f>
        <v/>
      </c>
      <c r="CK17" s="404" t="str">
        <f>IF(กค!W18="","",กค!W18)</f>
        <v/>
      </c>
      <c r="CL17" s="404" t="str">
        <f>IF(กค!X18="","",กค!X18)</f>
        <v/>
      </c>
      <c r="CM17" s="404" t="str">
        <f>IF(กค!Y18="","",กค!Y18)</f>
        <v/>
      </c>
      <c r="CN17" s="404" t="str">
        <f>IF(กค!Z18="","",กค!Z18)</f>
        <v/>
      </c>
      <c r="CO17" s="404" t="str">
        <f>IF(กค!AA18="","",กค!AA18)</f>
        <v/>
      </c>
      <c r="CP17" s="404" t="str">
        <f>IF(กค!AB18="","",กค!AB18)</f>
        <v/>
      </c>
      <c r="CQ17" s="404" t="str">
        <f>IF(กค!AC18="","",กค!AC18)</f>
        <v/>
      </c>
      <c r="CR17" s="404" t="str">
        <f>IF(กค!AD18="","",กค!AD18)</f>
        <v/>
      </c>
      <c r="CS17" s="404" t="str">
        <f>IF(กค!AE18="","",กค!AE18)</f>
        <v/>
      </c>
      <c r="CT17" s="404" t="str">
        <f>IF(กค!AF18="","",กค!AF18)</f>
        <v/>
      </c>
      <c r="CU17" s="404" t="str">
        <f>IF(กค!AG18="","",กค!AG18)</f>
        <v/>
      </c>
      <c r="CV17" s="404" t="str">
        <f>IF(กค!AH18="","",กค!AH18)</f>
        <v/>
      </c>
      <c r="CW17" s="404" t="str">
        <f>IF(กค!AI18="","",กค!AI18)</f>
        <v/>
      </c>
      <c r="CX17" s="402" t="str">
        <f>IF(กค!AJ18="","",กค!AJ18)</f>
        <v/>
      </c>
      <c r="CY17" s="401" t="str">
        <f>IF(ข้อมูลนร.2!D18="","",ข้อมูลนร.2!D18)</f>
        <v/>
      </c>
      <c r="CZ17" s="402"/>
      <c r="DA17" s="404" t="str">
        <f>IF(สค!E18="","",สค!E18)</f>
        <v/>
      </c>
      <c r="DB17" s="404" t="str">
        <f>IF(สค!F18="","",สค!F18)</f>
        <v/>
      </c>
      <c r="DC17" s="404" t="str">
        <f>IF(สค!G18="","",สค!G18)</f>
        <v/>
      </c>
      <c r="DD17" s="404" t="str">
        <f>IF(สค!H18="","",สค!H18)</f>
        <v/>
      </c>
      <c r="DE17" s="404" t="str">
        <f>IF(สค!I18="","",สค!I18)</f>
        <v/>
      </c>
      <c r="DF17" s="404" t="str">
        <f>IF(สค!J18="","",สค!J18)</f>
        <v/>
      </c>
      <c r="DG17" s="404" t="str">
        <f>IF(สค!K18="","",สค!K18)</f>
        <v/>
      </c>
      <c r="DH17" s="404" t="str">
        <f>IF(สค!L18="","",สค!L18)</f>
        <v/>
      </c>
      <c r="DI17" s="404" t="str">
        <f>IF(สค!M18="","",สค!M18)</f>
        <v/>
      </c>
      <c r="DJ17" s="404" t="str">
        <f>IF(สค!N18="","",สค!N18)</f>
        <v/>
      </c>
      <c r="DK17" s="404" t="str">
        <f>IF(สค!O18="","",สค!O18)</f>
        <v/>
      </c>
      <c r="DL17" s="404" t="str">
        <f>IF(สค!P18="","",สค!P18)</f>
        <v/>
      </c>
      <c r="DM17" s="404" t="str">
        <f>IF(สค!Q18="","",สค!Q18)</f>
        <v/>
      </c>
      <c r="DN17" s="404" t="str">
        <f>IF(สค!R18="","",สค!R18)</f>
        <v/>
      </c>
      <c r="DO17" s="404" t="str">
        <f>IF(สค!S18="","",สค!S18)</f>
        <v/>
      </c>
      <c r="DP17" s="404" t="str">
        <f>IF(สค!T18="","",สค!T18)</f>
        <v/>
      </c>
      <c r="DQ17" s="404" t="str">
        <f>IF(สค!U18="","",สค!U18)</f>
        <v/>
      </c>
      <c r="DR17" s="404" t="str">
        <f>IF(สค!V18="","",สค!V18)</f>
        <v/>
      </c>
      <c r="DS17" s="404" t="str">
        <f>IF(สค!W18="","",สค!W18)</f>
        <v/>
      </c>
      <c r="DT17" s="404" t="str">
        <f>IF(สค!X18="","",สค!X18)</f>
        <v/>
      </c>
      <c r="DU17" s="404" t="str">
        <f>IF(สค!Y18="","",สค!Y18)</f>
        <v/>
      </c>
      <c r="DV17" s="404" t="str">
        <f>IF(สค!Z18="","",สค!Z18)</f>
        <v/>
      </c>
      <c r="DW17" s="404" t="str">
        <f>IF(สค!AA18="","",สค!AA18)</f>
        <v/>
      </c>
      <c r="DX17" s="404" t="str">
        <f>IF(สค!AB18="","",สค!AB18)</f>
        <v/>
      </c>
      <c r="DY17" s="404" t="str">
        <f>IF(สค!AC18="","",สค!AC18)</f>
        <v/>
      </c>
      <c r="DZ17" s="404" t="str">
        <f>IF(สค!AD18="","",สค!AD18)</f>
        <v/>
      </c>
      <c r="EA17" s="404" t="str">
        <f>IF(สค!AE18="","",สค!AE18)</f>
        <v/>
      </c>
      <c r="EB17" s="404" t="str">
        <f>IF(สค!AF18="","",สค!AF18)</f>
        <v/>
      </c>
      <c r="EC17" s="404" t="str">
        <f>IF(สค!AG18="","",สค!AG18)</f>
        <v/>
      </c>
      <c r="ED17" s="404" t="str">
        <f>IF(สค!AH18="","",สค!AH18)</f>
        <v/>
      </c>
      <c r="EE17" s="404" t="str">
        <f>IF(สค!AI18="","",สค!AI18)</f>
        <v/>
      </c>
      <c r="EF17" s="402" t="str">
        <f>IF(สค!AJ18="","",สค!AJ18)</f>
        <v/>
      </c>
      <c r="EG17" s="401" t="str">
        <f>IF(ข้อมูลนร.2!D18="","",ข้อมูลนร.2!D18)</f>
        <v/>
      </c>
      <c r="EH17" s="402"/>
      <c r="EI17" s="404" t="str">
        <f>IF(กย!E18="","",กย!E18)</f>
        <v/>
      </c>
      <c r="EJ17" s="404" t="str">
        <f>IF(กย!F18="","",กย!F18)</f>
        <v/>
      </c>
      <c r="EK17" s="404" t="str">
        <f>IF(กย!G18="","",กย!G18)</f>
        <v/>
      </c>
      <c r="EL17" s="404" t="str">
        <f>IF(กย!H18="","",กย!H18)</f>
        <v/>
      </c>
      <c r="EM17" s="404" t="str">
        <f>IF(กย!I18="","",กย!I18)</f>
        <v/>
      </c>
      <c r="EN17" s="404" t="str">
        <f>IF(กย!J18="","",กย!J18)</f>
        <v/>
      </c>
      <c r="EO17" s="404" t="str">
        <f>IF(กย!K18="","",กย!K18)</f>
        <v/>
      </c>
      <c r="EP17" s="404" t="str">
        <f>IF(กย!L18="","",กย!L18)</f>
        <v/>
      </c>
      <c r="EQ17" s="404" t="str">
        <f>IF(กย!M18="","",กย!M18)</f>
        <v/>
      </c>
      <c r="ER17" s="404" t="str">
        <f>IF(กย!N18="","",กย!N18)</f>
        <v/>
      </c>
      <c r="ES17" s="404" t="str">
        <f>IF(กย!O18="","",กย!O18)</f>
        <v/>
      </c>
      <c r="ET17" s="404" t="str">
        <f>IF(กย!P18="","",กย!P18)</f>
        <v/>
      </c>
      <c r="EU17" s="404" t="str">
        <f>IF(กย!Q18="","",กย!Q18)</f>
        <v/>
      </c>
      <c r="EV17" s="404" t="str">
        <f>IF(กย!R18="","",กย!R18)</f>
        <v/>
      </c>
      <c r="EW17" s="404" t="str">
        <f>IF(กย!S18="","",กย!S18)</f>
        <v/>
      </c>
      <c r="EX17" s="404" t="str">
        <f>IF(กย!T18="","",กย!T18)</f>
        <v/>
      </c>
      <c r="EY17" s="404" t="str">
        <f>IF(กย!U18="","",กย!U18)</f>
        <v/>
      </c>
      <c r="EZ17" s="404" t="str">
        <f>IF(กย!V18="","",กย!V18)</f>
        <v/>
      </c>
      <c r="FA17" s="404" t="str">
        <f>IF(กย!W18="","",กย!W18)</f>
        <v/>
      </c>
      <c r="FB17" s="404" t="str">
        <f>IF(กย!X18="","",กย!X18)</f>
        <v/>
      </c>
      <c r="FC17" s="404" t="str">
        <f>IF(กย!Y18="","",กย!Y18)</f>
        <v/>
      </c>
      <c r="FD17" s="404" t="str">
        <f>IF(กย!Z18="","",กย!Z18)</f>
        <v/>
      </c>
      <c r="FE17" s="404" t="str">
        <f>IF(กย!AA18="","",กย!AA18)</f>
        <v/>
      </c>
      <c r="FF17" s="404" t="str">
        <f>IF(กย!AB18="","",กย!AB18)</f>
        <v/>
      </c>
      <c r="FG17" s="404" t="str">
        <f>IF(กย!AC18="","",กย!AC18)</f>
        <v/>
      </c>
      <c r="FH17" s="404" t="str">
        <f>IF(กย!AD18="","",กย!AD18)</f>
        <v/>
      </c>
      <c r="FI17" s="404" t="str">
        <f>IF(กย!AE18="","",กย!AE18)</f>
        <v/>
      </c>
      <c r="FJ17" s="404" t="str">
        <f>IF(กย!AF18="","",กย!AF18)</f>
        <v/>
      </c>
      <c r="FK17" s="404" t="str">
        <f>IF(กย!AG18="","",กย!AG18)</f>
        <v/>
      </c>
      <c r="FL17" s="404" t="str">
        <f>IF(กย!AH18="","",กย!AH18)</f>
        <v/>
      </c>
      <c r="FM17" s="404" t="str">
        <f>IF(กย!AI18="","",กย!AI18)</f>
        <v/>
      </c>
      <c r="FN17" s="402" t="str">
        <f>IF(กย!AJ18="","",กย!AJ18)</f>
        <v/>
      </c>
      <c r="FO17" s="401" t="str">
        <f>IF(ข้อมูลนร.2!D18="","",ข้อมูลนร.2!D18)</f>
        <v/>
      </c>
      <c r="FP17" s="402"/>
      <c r="FQ17" s="404" t="str">
        <f>IF(ตค!E18="","",ตค!E18)</f>
        <v/>
      </c>
      <c r="FR17" s="404" t="str">
        <f>IF(ตค!F18="","",ตค!F18)</f>
        <v/>
      </c>
      <c r="FS17" s="404" t="str">
        <f>IF(ตค!G18="","",ตค!G18)</f>
        <v/>
      </c>
      <c r="FT17" s="404" t="str">
        <f>IF(ตค!H18="","",ตค!H18)</f>
        <v/>
      </c>
      <c r="FU17" s="404" t="str">
        <f>IF(ตค!I18="","",ตค!I18)</f>
        <v/>
      </c>
      <c r="FV17" s="404" t="str">
        <f>IF(ตค!J18="","",ตค!J18)</f>
        <v/>
      </c>
      <c r="FW17" s="404" t="str">
        <f>IF(ตค!K18="","",ตค!K18)</f>
        <v/>
      </c>
      <c r="FX17" s="404" t="str">
        <f>IF(ตค!L18="","",ตค!L18)</f>
        <v/>
      </c>
      <c r="FY17" s="404" t="str">
        <f>IF(ตค!M18="","",ตค!M18)</f>
        <v/>
      </c>
      <c r="FZ17" s="404" t="str">
        <f>IF(ตค!N18="","",ตค!N18)</f>
        <v/>
      </c>
      <c r="GA17" s="404" t="str">
        <f>IF(ตค!O18="","",ตค!O18)</f>
        <v/>
      </c>
      <c r="GB17" s="404" t="str">
        <f>IF(ตค!P18="","",ตค!P18)</f>
        <v/>
      </c>
      <c r="GC17" s="404" t="str">
        <f>IF(ตค!Q18="","",ตค!Q18)</f>
        <v/>
      </c>
      <c r="GD17" s="404" t="str">
        <f>IF(ตค!R18="","",ตค!R18)</f>
        <v/>
      </c>
      <c r="GE17" s="404" t="str">
        <f>IF(ตค!S18="","",ตค!S18)</f>
        <v/>
      </c>
      <c r="GF17" s="404" t="str">
        <f>IF(ตค!T18="","",ตค!T18)</f>
        <v/>
      </c>
      <c r="GG17" s="404" t="str">
        <f>IF(ตค!U18="","",ตค!U18)</f>
        <v/>
      </c>
      <c r="GH17" s="404" t="str">
        <f>IF(ตค!V18="","",ตค!V18)</f>
        <v/>
      </c>
      <c r="GI17" s="404" t="str">
        <f>IF(ตค!W18="","",ตค!W18)</f>
        <v/>
      </c>
      <c r="GJ17" s="404" t="str">
        <f>IF(ตค!X18="","",ตค!X18)</f>
        <v/>
      </c>
      <c r="GK17" s="404" t="str">
        <f>IF(ตค!Y18="","",ตค!Y18)</f>
        <v/>
      </c>
      <c r="GL17" s="404" t="str">
        <f>IF(ตค!Z18="","",ตค!Z18)</f>
        <v/>
      </c>
      <c r="GM17" s="404" t="str">
        <f>IF(ตค!AA18="","",ตค!AA18)</f>
        <v/>
      </c>
      <c r="GN17" s="404" t="str">
        <f>IF(ตค!AB18="","",ตค!AB18)</f>
        <v/>
      </c>
      <c r="GO17" s="404" t="str">
        <f>IF(ตค!AC18="","",ตค!AC18)</f>
        <v/>
      </c>
      <c r="GP17" s="404" t="str">
        <f>IF(ตค!AD18="","",ตค!AD18)</f>
        <v/>
      </c>
      <c r="GQ17" s="404" t="str">
        <f>IF(ตค!AE18="","",ตค!AE18)</f>
        <v/>
      </c>
      <c r="GR17" s="404" t="str">
        <f>IF(ตค!AF18="","",ตค!AF18)</f>
        <v/>
      </c>
      <c r="GS17" s="404" t="str">
        <f>IF(ตค!AG18="","",ตค!AG18)</f>
        <v/>
      </c>
      <c r="GT17" s="404" t="str">
        <f>IF(ตค!AH18="","",ตค!AH18)</f>
        <v/>
      </c>
      <c r="GU17" s="404" t="str">
        <f>IF(ตค!AI18="","",ตค!AI18)</f>
        <v/>
      </c>
      <c r="GV17" s="402" t="str">
        <f>IF(ตค!AJ18="","",ตค!AJ18)</f>
        <v/>
      </c>
      <c r="GW17" s="401" t="str">
        <f>IF(ข้อมูลนร.2!D18="","",ข้อมูลนร.2!D18)</f>
        <v/>
      </c>
      <c r="GX17" s="402"/>
      <c r="GY17" s="403" t="str">
        <f>IF(พย!E18="","",พย!E18)</f>
        <v/>
      </c>
      <c r="GZ17" s="403" t="str">
        <f>IF(พย!F18="","",พย!F18)</f>
        <v/>
      </c>
      <c r="HA17" s="403" t="str">
        <f>IF(พย!G18="","",พย!G18)</f>
        <v/>
      </c>
      <c r="HB17" s="403" t="str">
        <f>IF(พย!H18="","",พย!H18)</f>
        <v/>
      </c>
      <c r="HC17" s="403" t="str">
        <f>IF(พย!I18="","",พย!I18)</f>
        <v/>
      </c>
      <c r="HD17" s="403" t="str">
        <f>IF(พย!J18="","",พย!J18)</f>
        <v/>
      </c>
      <c r="HE17" s="403" t="str">
        <f>IF(พย!K18="","",พย!K18)</f>
        <v/>
      </c>
      <c r="HF17" s="403" t="str">
        <f>IF(พย!L18="","",พย!L18)</f>
        <v/>
      </c>
      <c r="HG17" s="403" t="str">
        <f>IF(พย!M18="","",พย!M18)</f>
        <v/>
      </c>
      <c r="HH17" s="403" t="str">
        <f>IF(พย!N18="","",พย!N18)</f>
        <v/>
      </c>
      <c r="HI17" s="403" t="str">
        <f>IF(พย!O18="","",พย!O18)</f>
        <v/>
      </c>
      <c r="HJ17" s="403" t="str">
        <f>IF(พย!P18="","",พย!P18)</f>
        <v/>
      </c>
      <c r="HK17" s="403" t="str">
        <f>IF(พย!Q18="","",พย!Q18)</f>
        <v/>
      </c>
      <c r="HL17" s="403" t="str">
        <f>IF(พย!R18="","",พย!R18)</f>
        <v/>
      </c>
      <c r="HM17" s="403" t="str">
        <f>IF(พย!S18="","",พย!S18)</f>
        <v/>
      </c>
      <c r="HN17" s="403" t="str">
        <f>IF(พย!T18="","",พย!T18)</f>
        <v/>
      </c>
      <c r="HO17" s="403" t="str">
        <f>IF(พย!U18="","",พย!U18)</f>
        <v/>
      </c>
      <c r="HP17" s="403" t="str">
        <f>IF(พย!V18="","",พย!V18)</f>
        <v/>
      </c>
      <c r="HQ17" s="403" t="str">
        <f>IF(พย!W18="","",พย!W18)</f>
        <v/>
      </c>
      <c r="HR17" s="403" t="str">
        <f>IF(พย!X18="","",พย!X18)</f>
        <v/>
      </c>
      <c r="HS17" s="403" t="str">
        <f>IF(พย!Y18="","",พย!Y18)</f>
        <v/>
      </c>
      <c r="HT17" s="403" t="str">
        <f>IF(พย!Z18="","",พย!Z18)</f>
        <v/>
      </c>
      <c r="HU17" s="403" t="str">
        <f>IF(พย!AA18="","",พย!AA18)</f>
        <v/>
      </c>
      <c r="HV17" s="403" t="str">
        <f>IF(พย!AB18="","",พย!AB18)</f>
        <v/>
      </c>
      <c r="HW17" s="403" t="str">
        <f>IF(พย!AC18="","",พย!AC18)</f>
        <v/>
      </c>
      <c r="HX17" s="403" t="str">
        <f>IF(พย!AD18="","",พย!AD18)</f>
        <v/>
      </c>
      <c r="HY17" s="403" t="str">
        <f>IF(พย!AE18="","",พย!AE18)</f>
        <v/>
      </c>
      <c r="HZ17" s="403" t="str">
        <f>IF(พย!AF18="","",พย!AF18)</f>
        <v/>
      </c>
      <c r="IA17" s="403" t="str">
        <f>IF(พย!AG18="","",พย!AG18)</f>
        <v/>
      </c>
      <c r="IB17" s="403" t="str">
        <f>IF(พย!AH18="","",พย!AH18)</f>
        <v/>
      </c>
      <c r="IC17" s="403" t="str">
        <f>IF(พย!AI18="","",พย!AI18)</f>
        <v/>
      </c>
      <c r="ID17" s="402" t="str">
        <f>IF(พย!AJ18="","",พย!AJ18)</f>
        <v/>
      </c>
      <c r="IE17" s="401" t="str">
        <f>IF(ข้อมูลนร.2!D18="","",ข้อมูลนร.2!D18)</f>
        <v/>
      </c>
      <c r="IF17" s="402"/>
      <c r="IG17" s="404" t="str">
        <f>IF(ธค!E18="","",ธค!E18)</f>
        <v/>
      </c>
      <c r="IH17" s="404" t="str">
        <f>IF(ธค!F18="","",ธค!F18)</f>
        <v/>
      </c>
      <c r="II17" s="404" t="str">
        <f>IF(ธค!G18="","",ธค!G18)</f>
        <v/>
      </c>
      <c r="IJ17" s="404" t="str">
        <f>IF(ธค!H18="","",ธค!H18)</f>
        <v/>
      </c>
      <c r="IK17" s="404" t="str">
        <f>IF(ธค!I18="","",ธค!I18)</f>
        <v/>
      </c>
      <c r="IL17" s="404" t="str">
        <f>IF(ธค!J18="","",ธค!J18)</f>
        <v/>
      </c>
      <c r="IM17" s="404" t="str">
        <f>IF(ธค!K18="","",ธค!K18)</f>
        <v/>
      </c>
      <c r="IN17" s="404" t="str">
        <f>IF(ธค!L18="","",ธค!L18)</f>
        <v/>
      </c>
      <c r="IO17" s="404" t="str">
        <f>IF(ธค!M18="","",ธค!M18)</f>
        <v/>
      </c>
      <c r="IP17" s="404" t="str">
        <f>IF(ธค!N18="","",ธค!N18)</f>
        <v/>
      </c>
      <c r="IQ17" s="404" t="str">
        <f>IF(ธค!O18="","",ธค!O18)</f>
        <v/>
      </c>
      <c r="IR17" s="404" t="str">
        <f>IF(ธค!P18="","",ธค!P18)</f>
        <v/>
      </c>
      <c r="IS17" s="404" t="str">
        <f>IF(ธค!Q18="","",ธค!Q18)</f>
        <v/>
      </c>
      <c r="IT17" s="404" t="str">
        <f>IF(ธค!R18="","",ธค!R18)</f>
        <v/>
      </c>
      <c r="IU17" s="404" t="str">
        <f>IF(ธค!S18="","",ธค!S18)</f>
        <v/>
      </c>
      <c r="IV17" s="404" t="str">
        <f>IF(ธค!T18="","",ธค!T18)</f>
        <v/>
      </c>
      <c r="IW17" s="404" t="str">
        <f>IF(ธค!U18="","",ธค!U18)</f>
        <v/>
      </c>
      <c r="IX17" s="404" t="str">
        <f>IF(ธค!V18="","",ธค!V18)</f>
        <v/>
      </c>
      <c r="IY17" s="404" t="str">
        <f>IF(ธค!W18="","",ธค!W18)</f>
        <v/>
      </c>
      <c r="IZ17" s="404" t="str">
        <f>IF(ธค!X18="","",ธค!X18)</f>
        <v/>
      </c>
      <c r="JA17" s="404" t="str">
        <f>IF(ธค!Y18="","",ธค!Y18)</f>
        <v/>
      </c>
      <c r="JB17" s="404" t="str">
        <f>IF(ธค!Z18="","",ธค!Z18)</f>
        <v/>
      </c>
      <c r="JC17" s="404" t="str">
        <f>IF(ธค!AA18="","",ธค!AA18)</f>
        <v/>
      </c>
      <c r="JD17" s="404" t="str">
        <f>IF(ธค!AB18="","",ธค!AB18)</f>
        <v/>
      </c>
      <c r="JE17" s="404" t="str">
        <f>IF(ธค!AC18="","",ธค!AC18)</f>
        <v/>
      </c>
      <c r="JF17" s="404" t="str">
        <f>IF(ธค!AD18="","",ธค!AD18)</f>
        <v/>
      </c>
      <c r="JG17" s="404" t="str">
        <f>IF(ธค!AE18="","",ธค!AE18)</f>
        <v/>
      </c>
      <c r="JH17" s="404" t="str">
        <f>IF(ธค!AF18="","",ธค!AF18)</f>
        <v/>
      </c>
      <c r="JI17" s="404" t="str">
        <f>IF(ธค!AG18="","",ธค!AG18)</f>
        <v/>
      </c>
      <c r="JJ17" s="404" t="str">
        <f>IF(ธค!AH18="","",ธค!AH18)</f>
        <v/>
      </c>
      <c r="JK17" s="404" t="str">
        <f>IF(ธค!AI18="","",ธค!AI18)</f>
        <v/>
      </c>
      <c r="JL17" s="402" t="str">
        <f>IF(ธค!AJ18="","",ธค!AJ18)</f>
        <v/>
      </c>
      <c r="JM17" s="401" t="str">
        <f>IF(ข้อมูลนร.2!D18="","",ข้อมูลนร.2!D18)</f>
        <v/>
      </c>
      <c r="JN17" s="402"/>
      <c r="JO17" s="404" t="str">
        <f>IF(มค!E18="","",มค!E18)</f>
        <v/>
      </c>
      <c r="JP17" s="404" t="str">
        <f>IF(มค!F18="","",มค!F18)</f>
        <v/>
      </c>
      <c r="JQ17" s="404" t="str">
        <f>IF(มค!G18="","",มค!G18)</f>
        <v/>
      </c>
      <c r="JR17" s="404" t="str">
        <f>IF(มค!H18="","",มค!H18)</f>
        <v/>
      </c>
      <c r="JS17" s="404" t="str">
        <f>IF(มค!I18="","",มค!I18)</f>
        <v/>
      </c>
      <c r="JT17" s="404" t="str">
        <f>IF(มค!J18="","",มค!J18)</f>
        <v/>
      </c>
      <c r="JU17" s="404" t="str">
        <f>IF(มค!K18="","",มค!K18)</f>
        <v/>
      </c>
      <c r="JV17" s="404" t="str">
        <f>IF(มค!L18="","",มค!L18)</f>
        <v/>
      </c>
      <c r="JW17" s="404" t="str">
        <f>IF(มค!M18="","",มค!M18)</f>
        <v/>
      </c>
      <c r="JX17" s="404" t="str">
        <f>IF(มค!N18="","",มค!N18)</f>
        <v/>
      </c>
      <c r="JY17" s="404" t="str">
        <f>IF(มค!O18="","",มค!O18)</f>
        <v/>
      </c>
      <c r="JZ17" s="404" t="str">
        <f>IF(มค!P18="","",มค!P18)</f>
        <v/>
      </c>
      <c r="KA17" s="404" t="str">
        <f>IF(มค!Q18="","",มค!Q18)</f>
        <v/>
      </c>
      <c r="KB17" s="404" t="str">
        <f>IF(มค!R18="","",มค!R18)</f>
        <v/>
      </c>
      <c r="KC17" s="404" t="str">
        <f>IF(มค!S18="","",มค!S18)</f>
        <v/>
      </c>
      <c r="KD17" s="404" t="str">
        <f>IF(มค!T18="","",มค!T18)</f>
        <v/>
      </c>
      <c r="KE17" s="404" t="str">
        <f>IF(มค!U18="","",มค!U18)</f>
        <v/>
      </c>
      <c r="KF17" s="404" t="str">
        <f>IF(มค!V18="","",มค!V18)</f>
        <v/>
      </c>
      <c r="KG17" s="404" t="str">
        <f>IF(มค!W18="","",มค!W18)</f>
        <v/>
      </c>
      <c r="KH17" s="404" t="str">
        <f>IF(มค!X18="","",มค!X18)</f>
        <v/>
      </c>
      <c r="KI17" s="404" t="str">
        <f>IF(มค!Y18="","",มค!Y18)</f>
        <v/>
      </c>
      <c r="KJ17" s="404" t="str">
        <f>IF(มค!Z18="","",มค!Z18)</f>
        <v/>
      </c>
      <c r="KK17" s="404" t="str">
        <f>IF(มค!AA18="","",มค!AA18)</f>
        <v/>
      </c>
      <c r="KL17" s="404" t="str">
        <f>IF(มค!AB18="","",มค!AB18)</f>
        <v/>
      </c>
      <c r="KM17" s="404" t="str">
        <f>IF(มค!AC18="","",มค!AC18)</f>
        <v/>
      </c>
      <c r="KN17" s="404" t="str">
        <f>IF(มค!AD18="","",มค!AD18)</f>
        <v/>
      </c>
      <c r="KO17" s="404" t="str">
        <f>IF(มค!AE18="","",มค!AE18)</f>
        <v/>
      </c>
      <c r="KP17" s="404" t="str">
        <f>IF(มค!AF18="","",มค!AF18)</f>
        <v/>
      </c>
      <c r="KQ17" s="404" t="str">
        <f>IF(มค!AG18="","",มค!AG18)</f>
        <v/>
      </c>
      <c r="KR17" s="404" t="str">
        <f>IF(มค!AH18="","",มค!AH18)</f>
        <v/>
      </c>
      <c r="KS17" s="404" t="str">
        <f>IF(มค!AI18="","",มค!AI18)</f>
        <v/>
      </c>
      <c r="KT17" s="402" t="str">
        <f>IF(มค!AJ18="","",มค!AJ18)</f>
        <v/>
      </c>
      <c r="KU17" s="401" t="str">
        <f>IF(ข้อมูลนร.2!D18="","",ข้อมูลนร.2!D18)</f>
        <v/>
      </c>
      <c r="KV17" s="402"/>
      <c r="KW17" s="404" t="str">
        <f>IF(กพ!E18="","",กพ!E18)</f>
        <v/>
      </c>
      <c r="KX17" s="404" t="str">
        <f>IF(กพ!F18="","",กพ!F18)</f>
        <v/>
      </c>
      <c r="KY17" s="404" t="str">
        <f>IF(กพ!G18="","",กพ!G18)</f>
        <v/>
      </c>
      <c r="KZ17" s="404" t="str">
        <f>IF(กพ!H18="","",กพ!H18)</f>
        <v/>
      </c>
      <c r="LA17" s="404" t="str">
        <f>IF(กพ!I18="","",กพ!I18)</f>
        <v/>
      </c>
      <c r="LB17" s="404" t="str">
        <f>IF(กพ!J18="","",กพ!J18)</f>
        <v/>
      </c>
      <c r="LC17" s="404" t="str">
        <f>IF(กพ!K18="","",กพ!K18)</f>
        <v/>
      </c>
      <c r="LD17" s="404" t="str">
        <f>IF(กพ!L18="","",กพ!L18)</f>
        <v/>
      </c>
      <c r="LE17" s="404" t="str">
        <f>IF(กพ!M18="","",กพ!M18)</f>
        <v/>
      </c>
      <c r="LF17" s="404" t="str">
        <f>IF(กพ!N18="","",กพ!N18)</f>
        <v/>
      </c>
      <c r="LG17" s="404" t="str">
        <f>IF(กพ!O18="","",กพ!O18)</f>
        <v/>
      </c>
      <c r="LH17" s="404" t="str">
        <f>IF(กพ!P18="","",กพ!P18)</f>
        <v/>
      </c>
      <c r="LI17" s="404" t="str">
        <f>IF(กพ!Q18="","",กพ!Q18)</f>
        <v/>
      </c>
      <c r="LJ17" s="404" t="str">
        <f>IF(กพ!R18="","",กพ!R18)</f>
        <v/>
      </c>
      <c r="LK17" s="404" t="str">
        <f>IF(กพ!S18="","",กพ!S18)</f>
        <v/>
      </c>
      <c r="LL17" s="404" t="str">
        <f>IF(กพ!T18="","",กพ!T18)</f>
        <v/>
      </c>
      <c r="LM17" s="404" t="str">
        <f>IF(กพ!U18="","",กพ!U18)</f>
        <v/>
      </c>
      <c r="LN17" s="404" t="str">
        <f>IF(กพ!V18="","",กพ!V18)</f>
        <v/>
      </c>
      <c r="LO17" s="404" t="str">
        <f>IF(กพ!W18="","",กพ!W18)</f>
        <v/>
      </c>
      <c r="LP17" s="404" t="str">
        <f>IF(กพ!X18="","",กพ!X18)</f>
        <v/>
      </c>
      <c r="LQ17" s="404" t="str">
        <f>IF(กพ!Y18="","",กพ!Y18)</f>
        <v/>
      </c>
      <c r="LR17" s="404" t="str">
        <f>IF(กพ!Z18="","",กพ!Z18)</f>
        <v/>
      </c>
      <c r="LS17" s="404" t="str">
        <f>IF(กพ!AA18="","",กพ!AA18)</f>
        <v/>
      </c>
      <c r="LT17" s="404" t="str">
        <f>IF(กพ!AB18="","",กพ!AB18)</f>
        <v/>
      </c>
      <c r="LU17" s="404" t="str">
        <f>IF(กพ!AC18="","",กพ!AC18)</f>
        <v/>
      </c>
      <c r="LV17" s="404" t="str">
        <f>IF(กพ!AD18="","",กพ!AD18)</f>
        <v/>
      </c>
      <c r="LW17" s="404" t="str">
        <f>IF(กพ!AE18="","",กพ!AE18)</f>
        <v/>
      </c>
      <c r="LX17" s="404" t="str">
        <f>IF(กพ!AF18="","",กพ!AF18)</f>
        <v/>
      </c>
      <c r="LY17" s="404" t="str">
        <f>IF(กพ!AG18="","",กพ!AG18)</f>
        <v/>
      </c>
      <c r="LZ17" s="404" t="str">
        <f>IF(กพ!AH18="","",กพ!AH18)</f>
        <v/>
      </c>
      <c r="MA17" s="404" t="str">
        <f>IF(กพ!AI18="","",กพ!AI18)</f>
        <v/>
      </c>
      <c r="MB17" s="402" t="str">
        <f>IF(กพ!AJ18="","",กพ!AJ18)</f>
        <v/>
      </c>
      <c r="MC17" s="401" t="str">
        <f>IF(ข้อมูลนร.2!D18="","",ข้อมูลนร.2!D18)</f>
        <v/>
      </c>
      <c r="MD17" s="402"/>
      <c r="ME17" s="404" t="str">
        <f>IF(มีค!E18="","",มีค!E18)</f>
        <v/>
      </c>
      <c r="MF17" s="404" t="str">
        <f>IF(มีค!F18="","",มีค!F18)</f>
        <v/>
      </c>
      <c r="MG17" s="404" t="str">
        <f>IF(มีค!G18="","",มีค!G18)</f>
        <v/>
      </c>
      <c r="MH17" s="404" t="str">
        <f>IF(มีค!H18="","",มีค!H18)</f>
        <v/>
      </c>
      <c r="MI17" s="404" t="str">
        <f>IF(มีค!I18="","",มีค!I18)</f>
        <v/>
      </c>
      <c r="MJ17" s="404" t="str">
        <f>IF(มีค!J18="","",มีค!J18)</f>
        <v/>
      </c>
      <c r="MK17" s="404" t="str">
        <f>IF(มีค!K18="","",มีค!K18)</f>
        <v/>
      </c>
      <c r="ML17" s="404" t="str">
        <f>IF(มีค!L18="","",มีค!L18)</f>
        <v/>
      </c>
      <c r="MM17" s="404" t="str">
        <f>IF(มีค!M18="","",มีค!M18)</f>
        <v/>
      </c>
      <c r="MN17" s="404" t="str">
        <f>IF(มีค!N18="","",มีค!N18)</f>
        <v/>
      </c>
      <c r="MO17" s="404" t="str">
        <f>IF(มีค!O18="","",มีค!O18)</f>
        <v/>
      </c>
      <c r="MP17" s="404" t="str">
        <f>IF(มีค!P18="","",มีค!P18)</f>
        <v/>
      </c>
      <c r="MQ17" s="404" t="str">
        <f>IF(มีค!Q18="","",มีค!Q18)</f>
        <v/>
      </c>
      <c r="MR17" s="404" t="str">
        <f>IF(มีค!R18="","",มีค!R18)</f>
        <v/>
      </c>
      <c r="MS17" s="404" t="str">
        <f>IF(มีค!S18="","",มีค!S18)</f>
        <v/>
      </c>
      <c r="MT17" s="404" t="str">
        <f>IF(มีค!T18="","",มีค!T18)</f>
        <v/>
      </c>
      <c r="MU17" s="404" t="str">
        <f>IF(มีค!U18="","",มีค!U18)</f>
        <v/>
      </c>
      <c r="MV17" s="404" t="str">
        <f>IF(มีค!V18="","",มีค!V18)</f>
        <v/>
      </c>
      <c r="MW17" s="404" t="str">
        <f>IF(มีค!W18="","",มีค!W18)</f>
        <v/>
      </c>
      <c r="MX17" s="404" t="str">
        <f>IF(มีค!X18="","",มีค!X18)</f>
        <v/>
      </c>
      <c r="MY17" s="404" t="str">
        <f>IF(มีค!Y18="","",มีค!Y18)</f>
        <v/>
      </c>
      <c r="MZ17" s="404" t="str">
        <f>IF(มีค!Z18="","",มีค!Z18)</f>
        <v/>
      </c>
      <c r="NA17" s="404" t="str">
        <f>IF(มีค!AA18="","",มีค!AA18)</f>
        <v/>
      </c>
      <c r="NB17" s="404" t="str">
        <f>IF(มีค!AB18="","",มีค!AB18)</f>
        <v/>
      </c>
      <c r="NC17" s="404" t="str">
        <f>IF(มีค!AC18="","",มีค!AC18)</f>
        <v/>
      </c>
      <c r="ND17" s="404" t="str">
        <f>IF(มีค!AD18="","",มีค!AD18)</f>
        <v/>
      </c>
      <c r="NE17" s="404" t="str">
        <f>IF(มีค!AE18="","",มีค!AE18)</f>
        <v/>
      </c>
      <c r="NF17" s="404" t="str">
        <f>IF(มีค!AF18="","",มีค!AF18)</f>
        <v/>
      </c>
      <c r="NG17" s="404" t="str">
        <f>IF(มีค!AG18="","",มีค!AG18)</f>
        <v/>
      </c>
      <c r="NH17" s="404" t="str">
        <f>IF(มีค!AH18="","",มีค!AH18)</f>
        <v/>
      </c>
      <c r="NI17" s="404" t="str">
        <f>IF(มีค!AI18="","",มีค!AI18)</f>
        <v/>
      </c>
      <c r="NJ17" s="402" t="str">
        <f>IF(มีค!AJ18="","",มีค!AJ18)</f>
        <v/>
      </c>
    </row>
    <row r="18" spans="1:374" s="231" customFormat="1" ht="18" customHeight="1">
      <c r="A18" s="401" t="str">
        <f>IF(ข้อมูลนร.2!D19="","",ข้อมูลนร.2!D19)</f>
        <v/>
      </c>
      <c r="B18" s="402"/>
      <c r="C18" s="403" t="str">
        <f>IF(พค!E19="","",พค!E19)</f>
        <v/>
      </c>
      <c r="D18" s="403" t="str">
        <f>IF(พค!F19="","",พค!F19)</f>
        <v/>
      </c>
      <c r="E18" s="403" t="str">
        <f>IF(พค!G19="","",พค!G19)</f>
        <v/>
      </c>
      <c r="F18" s="403" t="str">
        <f>IF(พค!H19="","",พค!H19)</f>
        <v/>
      </c>
      <c r="G18" s="403" t="str">
        <f>IF(พค!I19="","",พค!I19)</f>
        <v/>
      </c>
      <c r="H18" s="403" t="str">
        <f>IF(พค!J19="","",พค!J19)</f>
        <v/>
      </c>
      <c r="I18" s="403" t="str">
        <f>IF(พค!K19="","",พค!K19)</f>
        <v/>
      </c>
      <c r="J18" s="403" t="str">
        <f>IF(พค!L19="","",พค!L19)</f>
        <v/>
      </c>
      <c r="K18" s="403" t="str">
        <f>IF(พค!M19="","",พค!M19)</f>
        <v/>
      </c>
      <c r="L18" s="403" t="str">
        <f>IF(พค!N19="","",พค!N19)</f>
        <v/>
      </c>
      <c r="M18" s="403" t="str">
        <f>IF(พค!O19="","",พค!O19)</f>
        <v/>
      </c>
      <c r="N18" s="403" t="str">
        <f>IF(พค!P19="","",พค!P19)</f>
        <v/>
      </c>
      <c r="O18" s="403" t="str">
        <f>IF(พค!Q19="","",พค!Q19)</f>
        <v/>
      </c>
      <c r="P18" s="403" t="str">
        <f>IF(พค!R19="","",พค!R19)</f>
        <v/>
      </c>
      <c r="Q18" s="403" t="str">
        <f>IF(พค!S19="","",พค!S19)</f>
        <v/>
      </c>
      <c r="R18" s="403" t="str">
        <f>IF(พค!T19="","",พค!T19)</f>
        <v/>
      </c>
      <c r="S18" s="403" t="str">
        <f>IF(พค!U19="","",พค!U19)</f>
        <v/>
      </c>
      <c r="T18" s="403" t="str">
        <f>IF(พค!V19="","",พค!V19)</f>
        <v/>
      </c>
      <c r="U18" s="403" t="str">
        <f>IF(พค!W19="","",พค!W19)</f>
        <v/>
      </c>
      <c r="V18" s="403" t="str">
        <f>IF(พค!X19="","",พค!X19)</f>
        <v/>
      </c>
      <c r="W18" s="403" t="str">
        <f>IF(พค!Y19="","",พค!Y19)</f>
        <v/>
      </c>
      <c r="X18" s="403" t="str">
        <f>IF(พค!Z19="","",พค!Z19)</f>
        <v/>
      </c>
      <c r="Y18" s="403" t="str">
        <f>IF(พค!AA19="","",พค!AA19)</f>
        <v/>
      </c>
      <c r="Z18" s="403" t="str">
        <f>IF(พค!AB19="","",พค!AB19)</f>
        <v/>
      </c>
      <c r="AA18" s="403" t="str">
        <f>IF(พค!AC19="","",พค!AC19)</f>
        <v/>
      </c>
      <c r="AB18" s="403" t="str">
        <f>IF(พค!AD19="","",พค!AD19)</f>
        <v/>
      </c>
      <c r="AC18" s="403" t="str">
        <f>IF(พค!AE19="","",พค!AE19)</f>
        <v/>
      </c>
      <c r="AD18" s="403" t="str">
        <f>IF(พค!AF19="","",พค!AF19)</f>
        <v/>
      </c>
      <c r="AE18" s="403" t="str">
        <f>IF(พค!AG19="","",พค!AG19)</f>
        <v/>
      </c>
      <c r="AF18" s="403" t="str">
        <f>IF(พค!AH19="","",พค!AH19)</f>
        <v/>
      </c>
      <c r="AG18" s="403" t="str">
        <f>IF(พค!AI19="","",พค!AI19)</f>
        <v/>
      </c>
      <c r="AH18" s="402" t="str">
        <f>IF(พค!AJ19="","",พค!AJ19)</f>
        <v/>
      </c>
      <c r="AI18" s="401" t="str">
        <f>IF(ข้อมูลนร.2!D19="","",ข้อมูลนร.2!D19)</f>
        <v/>
      </c>
      <c r="AJ18" s="402"/>
      <c r="AK18" s="404" t="str">
        <f>IF(มิย!E19="","",มิย!E19)</f>
        <v/>
      </c>
      <c r="AL18" s="404" t="str">
        <f>IF(มิย!F19="","",มิย!F19)</f>
        <v/>
      </c>
      <c r="AM18" s="404" t="str">
        <f>IF(มิย!G19="","",มิย!G19)</f>
        <v/>
      </c>
      <c r="AN18" s="404" t="str">
        <f>IF(มิย!H19="","",มิย!H19)</f>
        <v/>
      </c>
      <c r="AO18" s="404" t="str">
        <f>IF(มิย!I19="","",มิย!I19)</f>
        <v/>
      </c>
      <c r="AP18" s="404" t="str">
        <f>IF(มิย!J19="","",มิย!J19)</f>
        <v/>
      </c>
      <c r="AQ18" s="404" t="str">
        <f>IF(มิย!K19="","",มิย!K19)</f>
        <v/>
      </c>
      <c r="AR18" s="404" t="str">
        <f>IF(มิย!L19="","",มิย!L19)</f>
        <v/>
      </c>
      <c r="AS18" s="404" t="str">
        <f>IF(มิย!M19="","",มิย!M19)</f>
        <v/>
      </c>
      <c r="AT18" s="404" t="str">
        <f>IF(มิย!N19="","",มิย!N19)</f>
        <v/>
      </c>
      <c r="AU18" s="404" t="str">
        <f>IF(มิย!O19="","",มิย!O19)</f>
        <v/>
      </c>
      <c r="AV18" s="404" t="str">
        <f>IF(มิย!P19="","",มิย!P19)</f>
        <v/>
      </c>
      <c r="AW18" s="404" t="str">
        <f>IF(มิย!Q19="","",มิย!Q19)</f>
        <v/>
      </c>
      <c r="AX18" s="404" t="str">
        <f>IF(มิย!R19="","",มิย!R19)</f>
        <v/>
      </c>
      <c r="AY18" s="404" t="str">
        <f>IF(มิย!S19="","",มิย!S19)</f>
        <v/>
      </c>
      <c r="AZ18" s="404" t="str">
        <f>IF(มิย!T19="","",มิย!T19)</f>
        <v/>
      </c>
      <c r="BA18" s="404" t="str">
        <f>IF(มิย!U19="","",มิย!U19)</f>
        <v/>
      </c>
      <c r="BB18" s="404" t="str">
        <f>IF(มิย!V19="","",มิย!V19)</f>
        <v/>
      </c>
      <c r="BC18" s="404" t="str">
        <f>IF(มิย!W19="","",มิย!W19)</f>
        <v/>
      </c>
      <c r="BD18" s="404" t="str">
        <f>IF(มิย!X19="","",มิย!X19)</f>
        <v/>
      </c>
      <c r="BE18" s="404" t="str">
        <f>IF(มิย!Y19="","",มิย!Y19)</f>
        <v/>
      </c>
      <c r="BF18" s="404" t="str">
        <f>IF(มิย!Z19="","",มิย!Z19)</f>
        <v/>
      </c>
      <c r="BG18" s="404" t="str">
        <f>IF(มิย!AA19="","",มิย!AA19)</f>
        <v/>
      </c>
      <c r="BH18" s="404" t="str">
        <f>IF(มิย!AB19="","",มิย!AB19)</f>
        <v/>
      </c>
      <c r="BI18" s="404" t="str">
        <f>IF(มิย!AC19="","",มิย!AC19)</f>
        <v/>
      </c>
      <c r="BJ18" s="404" t="str">
        <f>IF(มิย!AD19="","",มิย!AD19)</f>
        <v/>
      </c>
      <c r="BK18" s="404" t="str">
        <f>IF(มิย!AE19="","",มิย!AE19)</f>
        <v/>
      </c>
      <c r="BL18" s="404" t="str">
        <f>IF(มิย!AF19="","",มิย!AF19)</f>
        <v/>
      </c>
      <c r="BM18" s="404" t="str">
        <f>IF(มิย!AG19="","",มิย!AG19)</f>
        <v/>
      </c>
      <c r="BN18" s="404" t="str">
        <f>IF(มิย!AH19="","",มิย!AH19)</f>
        <v/>
      </c>
      <c r="BO18" s="404" t="str">
        <f>IF(มิย!AI19="","",มิย!AI19)</f>
        <v/>
      </c>
      <c r="BP18" s="402" t="str">
        <f>IF(มิย!AJ19="","",มิย!AJ19)</f>
        <v/>
      </c>
      <c r="BQ18" s="401" t="str">
        <f>IF(ข้อมูลนร.2!D19="","",ข้อมูลนร.2!D19)</f>
        <v/>
      </c>
      <c r="BR18" s="402"/>
      <c r="BS18" s="402" t="str">
        <f>IF(กค!E19="","",กค!E19)</f>
        <v/>
      </c>
      <c r="BT18" s="404" t="str">
        <f>IF(กค!F19="","",กค!F19)</f>
        <v/>
      </c>
      <c r="BU18" s="404" t="str">
        <f>IF(กค!G19="","",กค!G19)</f>
        <v/>
      </c>
      <c r="BV18" s="404" t="str">
        <f>IF(กค!H19="","",กค!H19)</f>
        <v/>
      </c>
      <c r="BW18" s="404" t="str">
        <f>IF(กค!I19="","",กค!I19)</f>
        <v/>
      </c>
      <c r="BX18" s="404" t="str">
        <f>IF(กค!J19="","",กค!J19)</f>
        <v/>
      </c>
      <c r="BY18" s="404" t="str">
        <f>IF(กค!K19="","",กค!K19)</f>
        <v/>
      </c>
      <c r="BZ18" s="404" t="str">
        <f>IF(กค!L19="","",กค!L19)</f>
        <v/>
      </c>
      <c r="CA18" s="404" t="str">
        <f>IF(กค!M19="","",กค!M19)</f>
        <v/>
      </c>
      <c r="CB18" s="404" t="str">
        <f>IF(กค!N19="","",กค!N19)</f>
        <v/>
      </c>
      <c r="CC18" s="404" t="str">
        <f>IF(กค!O19="","",กค!O19)</f>
        <v/>
      </c>
      <c r="CD18" s="404" t="str">
        <f>IF(กค!P19="","",กค!P19)</f>
        <v/>
      </c>
      <c r="CE18" s="404" t="str">
        <f>IF(กค!Q19="","",กค!Q19)</f>
        <v/>
      </c>
      <c r="CF18" s="404" t="str">
        <f>IF(กค!R19="","",กค!R19)</f>
        <v/>
      </c>
      <c r="CG18" s="404" t="str">
        <f>IF(กค!S19="","",กค!S19)</f>
        <v/>
      </c>
      <c r="CH18" s="404" t="str">
        <f>IF(กค!T19="","",กค!T19)</f>
        <v/>
      </c>
      <c r="CI18" s="404" t="str">
        <f>IF(กค!U19="","",กค!U19)</f>
        <v/>
      </c>
      <c r="CJ18" s="404" t="str">
        <f>IF(กค!V19="","",กค!V19)</f>
        <v/>
      </c>
      <c r="CK18" s="404" t="str">
        <f>IF(กค!W19="","",กค!W19)</f>
        <v/>
      </c>
      <c r="CL18" s="404" t="str">
        <f>IF(กค!X19="","",กค!X19)</f>
        <v/>
      </c>
      <c r="CM18" s="404" t="str">
        <f>IF(กค!Y19="","",กค!Y19)</f>
        <v/>
      </c>
      <c r="CN18" s="404" t="str">
        <f>IF(กค!Z19="","",กค!Z19)</f>
        <v/>
      </c>
      <c r="CO18" s="404" t="str">
        <f>IF(กค!AA19="","",กค!AA19)</f>
        <v/>
      </c>
      <c r="CP18" s="404" t="str">
        <f>IF(กค!AB19="","",กค!AB19)</f>
        <v/>
      </c>
      <c r="CQ18" s="404" t="str">
        <f>IF(กค!AC19="","",กค!AC19)</f>
        <v/>
      </c>
      <c r="CR18" s="404" t="str">
        <f>IF(กค!AD19="","",กค!AD19)</f>
        <v/>
      </c>
      <c r="CS18" s="404" t="str">
        <f>IF(กค!AE19="","",กค!AE19)</f>
        <v/>
      </c>
      <c r="CT18" s="404" t="str">
        <f>IF(กค!AF19="","",กค!AF19)</f>
        <v/>
      </c>
      <c r="CU18" s="404" t="str">
        <f>IF(กค!AG19="","",กค!AG19)</f>
        <v/>
      </c>
      <c r="CV18" s="404" t="str">
        <f>IF(กค!AH19="","",กค!AH19)</f>
        <v/>
      </c>
      <c r="CW18" s="404" t="str">
        <f>IF(กค!AI19="","",กค!AI19)</f>
        <v/>
      </c>
      <c r="CX18" s="402" t="str">
        <f>IF(กค!AJ19="","",กค!AJ19)</f>
        <v/>
      </c>
      <c r="CY18" s="401" t="str">
        <f>IF(ข้อมูลนร.2!D19="","",ข้อมูลนร.2!D19)</f>
        <v/>
      </c>
      <c r="CZ18" s="402"/>
      <c r="DA18" s="404" t="str">
        <f>IF(สค!E19="","",สค!E19)</f>
        <v/>
      </c>
      <c r="DB18" s="404" t="str">
        <f>IF(สค!F19="","",สค!F19)</f>
        <v/>
      </c>
      <c r="DC18" s="404" t="str">
        <f>IF(สค!G19="","",สค!G19)</f>
        <v/>
      </c>
      <c r="DD18" s="404" t="str">
        <f>IF(สค!H19="","",สค!H19)</f>
        <v/>
      </c>
      <c r="DE18" s="404" t="str">
        <f>IF(สค!I19="","",สค!I19)</f>
        <v/>
      </c>
      <c r="DF18" s="404" t="str">
        <f>IF(สค!J19="","",สค!J19)</f>
        <v/>
      </c>
      <c r="DG18" s="404" t="str">
        <f>IF(สค!K19="","",สค!K19)</f>
        <v/>
      </c>
      <c r="DH18" s="404" t="str">
        <f>IF(สค!L19="","",สค!L19)</f>
        <v/>
      </c>
      <c r="DI18" s="404" t="str">
        <f>IF(สค!M19="","",สค!M19)</f>
        <v/>
      </c>
      <c r="DJ18" s="404" t="str">
        <f>IF(สค!N19="","",สค!N19)</f>
        <v/>
      </c>
      <c r="DK18" s="404" t="str">
        <f>IF(สค!O19="","",สค!O19)</f>
        <v/>
      </c>
      <c r="DL18" s="404" t="str">
        <f>IF(สค!P19="","",สค!P19)</f>
        <v/>
      </c>
      <c r="DM18" s="404" t="str">
        <f>IF(สค!Q19="","",สค!Q19)</f>
        <v/>
      </c>
      <c r="DN18" s="404" t="str">
        <f>IF(สค!R19="","",สค!R19)</f>
        <v/>
      </c>
      <c r="DO18" s="404" t="str">
        <f>IF(สค!S19="","",สค!S19)</f>
        <v/>
      </c>
      <c r="DP18" s="404" t="str">
        <f>IF(สค!T19="","",สค!T19)</f>
        <v/>
      </c>
      <c r="DQ18" s="404" t="str">
        <f>IF(สค!U19="","",สค!U19)</f>
        <v/>
      </c>
      <c r="DR18" s="404" t="str">
        <f>IF(สค!V19="","",สค!V19)</f>
        <v/>
      </c>
      <c r="DS18" s="404" t="str">
        <f>IF(สค!W19="","",สค!W19)</f>
        <v/>
      </c>
      <c r="DT18" s="404" t="str">
        <f>IF(สค!X19="","",สค!X19)</f>
        <v/>
      </c>
      <c r="DU18" s="404" t="str">
        <f>IF(สค!Y19="","",สค!Y19)</f>
        <v/>
      </c>
      <c r="DV18" s="404" t="str">
        <f>IF(สค!Z19="","",สค!Z19)</f>
        <v/>
      </c>
      <c r="DW18" s="404" t="str">
        <f>IF(สค!AA19="","",สค!AA19)</f>
        <v/>
      </c>
      <c r="DX18" s="404" t="str">
        <f>IF(สค!AB19="","",สค!AB19)</f>
        <v/>
      </c>
      <c r="DY18" s="404" t="str">
        <f>IF(สค!AC19="","",สค!AC19)</f>
        <v/>
      </c>
      <c r="DZ18" s="404" t="str">
        <f>IF(สค!AD19="","",สค!AD19)</f>
        <v/>
      </c>
      <c r="EA18" s="404" t="str">
        <f>IF(สค!AE19="","",สค!AE19)</f>
        <v/>
      </c>
      <c r="EB18" s="404" t="str">
        <f>IF(สค!AF19="","",สค!AF19)</f>
        <v/>
      </c>
      <c r="EC18" s="404" t="str">
        <f>IF(สค!AG19="","",สค!AG19)</f>
        <v/>
      </c>
      <c r="ED18" s="404" t="str">
        <f>IF(สค!AH19="","",สค!AH19)</f>
        <v/>
      </c>
      <c r="EE18" s="404" t="str">
        <f>IF(สค!AI19="","",สค!AI19)</f>
        <v/>
      </c>
      <c r="EF18" s="402" t="str">
        <f>IF(สค!AJ19="","",สค!AJ19)</f>
        <v/>
      </c>
      <c r="EG18" s="401" t="str">
        <f>IF(ข้อมูลนร.2!D19="","",ข้อมูลนร.2!D19)</f>
        <v/>
      </c>
      <c r="EH18" s="402"/>
      <c r="EI18" s="404" t="str">
        <f>IF(กย!E19="","",กย!E19)</f>
        <v/>
      </c>
      <c r="EJ18" s="404" t="str">
        <f>IF(กย!F19="","",กย!F19)</f>
        <v/>
      </c>
      <c r="EK18" s="404" t="str">
        <f>IF(กย!G19="","",กย!G19)</f>
        <v/>
      </c>
      <c r="EL18" s="404" t="str">
        <f>IF(กย!H19="","",กย!H19)</f>
        <v/>
      </c>
      <c r="EM18" s="404" t="str">
        <f>IF(กย!I19="","",กย!I19)</f>
        <v/>
      </c>
      <c r="EN18" s="404" t="str">
        <f>IF(กย!J19="","",กย!J19)</f>
        <v/>
      </c>
      <c r="EO18" s="404" t="str">
        <f>IF(กย!K19="","",กย!K19)</f>
        <v/>
      </c>
      <c r="EP18" s="404" t="str">
        <f>IF(กย!L19="","",กย!L19)</f>
        <v/>
      </c>
      <c r="EQ18" s="404" t="str">
        <f>IF(กย!M19="","",กย!M19)</f>
        <v/>
      </c>
      <c r="ER18" s="404" t="str">
        <f>IF(กย!N19="","",กย!N19)</f>
        <v/>
      </c>
      <c r="ES18" s="404" t="str">
        <f>IF(กย!O19="","",กย!O19)</f>
        <v/>
      </c>
      <c r="ET18" s="404" t="str">
        <f>IF(กย!P19="","",กย!P19)</f>
        <v/>
      </c>
      <c r="EU18" s="404" t="str">
        <f>IF(กย!Q19="","",กย!Q19)</f>
        <v/>
      </c>
      <c r="EV18" s="404" t="str">
        <f>IF(กย!R19="","",กย!R19)</f>
        <v/>
      </c>
      <c r="EW18" s="404" t="str">
        <f>IF(กย!S19="","",กย!S19)</f>
        <v/>
      </c>
      <c r="EX18" s="404" t="str">
        <f>IF(กย!T19="","",กย!T19)</f>
        <v/>
      </c>
      <c r="EY18" s="404" t="str">
        <f>IF(กย!U19="","",กย!U19)</f>
        <v/>
      </c>
      <c r="EZ18" s="404" t="str">
        <f>IF(กย!V19="","",กย!V19)</f>
        <v/>
      </c>
      <c r="FA18" s="404" t="str">
        <f>IF(กย!W19="","",กย!W19)</f>
        <v/>
      </c>
      <c r="FB18" s="404" t="str">
        <f>IF(กย!X19="","",กย!X19)</f>
        <v/>
      </c>
      <c r="FC18" s="404" t="str">
        <f>IF(กย!Y19="","",กย!Y19)</f>
        <v/>
      </c>
      <c r="FD18" s="404" t="str">
        <f>IF(กย!Z19="","",กย!Z19)</f>
        <v/>
      </c>
      <c r="FE18" s="404" t="str">
        <f>IF(กย!AA19="","",กย!AA19)</f>
        <v/>
      </c>
      <c r="FF18" s="404" t="str">
        <f>IF(กย!AB19="","",กย!AB19)</f>
        <v/>
      </c>
      <c r="FG18" s="404" t="str">
        <f>IF(กย!AC19="","",กย!AC19)</f>
        <v/>
      </c>
      <c r="FH18" s="404" t="str">
        <f>IF(กย!AD19="","",กย!AD19)</f>
        <v/>
      </c>
      <c r="FI18" s="404" t="str">
        <f>IF(กย!AE19="","",กย!AE19)</f>
        <v/>
      </c>
      <c r="FJ18" s="404" t="str">
        <f>IF(กย!AF19="","",กย!AF19)</f>
        <v/>
      </c>
      <c r="FK18" s="404" t="str">
        <f>IF(กย!AG19="","",กย!AG19)</f>
        <v/>
      </c>
      <c r="FL18" s="404" t="str">
        <f>IF(กย!AH19="","",กย!AH19)</f>
        <v/>
      </c>
      <c r="FM18" s="404" t="str">
        <f>IF(กย!AI19="","",กย!AI19)</f>
        <v/>
      </c>
      <c r="FN18" s="402" t="str">
        <f>IF(กย!AJ19="","",กย!AJ19)</f>
        <v/>
      </c>
      <c r="FO18" s="401" t="str">
        <f>IF(ข้อมูลนร.2!D19="","",ข้อมูลนร.2!D19)</f>
        <v/>
      </c>
      <c r="FP18" s="402"/>
      <c r="FQ18" s="404" t="str">
        <f>IF(ตค!E19="","",ตค!E19)</f>
        <v/>
      </c>
      <c r="FR18" s="404" t="str">
        <f>IF(ตค!F19="","",ตค!F19)</f>
        <v/>
      </c>
      <c r="FS18" s="404" t="str">
        <f>IF(ตค!G19="","",ตค!G19)</f>
        <v/>
      </c>
      <c r="FT18" s="404" t="str">
        <f>IF(ตค!H19="","",ตค!H19)</f>
        <v/>
      </c>
      <c r="FU18" s="404" t="str">
        <f>IF(ตค!I19="","",ตค!I19)</f>
        <v/>
      </c>
      <c r="FV18" s="404" t="str">
        <f>IF(ตค!J19="","",ตค!J19)</f>
        <v/>
      </c>
      <c r="FW18" s="404" t="str">
        <f>IF(ตค!K19="","",ตค!K19)</f>
        <v/>
      </c>
      <c r="FX18" s="404" t="str">
        <f>IF(ตค!L19="","",ตค!L19)</f>
        <v/>
      </c>
      <c r="FY18" s="404" t="str">
        <f>IF(ตค!M19="","",ตค!M19)</f>
        <v/>
      </c>
      <c r="FZ18" s="404" t="str">
        <f>IF(ตค!N19="","",ตค!N19)</f>
        <v/>
      </c>
      <c r="GA18" s="404" t="str">
        <f>IF(ตค!O19="","",ตค!O19)</f>
        <v/>
      </c>
      <c r="GB18" s="404" t="str">
        <f>IF(ตค!P19="","",ตค!P19)</f>
        <v/>
      </c>
      <c r="GC18" s="404" t="str">
        <f>IF(ตค!Q19="","",ตค!Q19)</f>
        <v/>
      </c>
      <c r="GD18" s="404" t="str">
        <f>IF(ตค!R19="","",ตค!R19)</f>
        <v/>
      </c>
      <c r="GE18" s="404" t="str">
        <f>IF(ตค!S19="","",ตค!S19)</f>
        <v/>
      </c>
      <c r="GF18" s="404" t="str">
        <f>IF(ตค!T19="","",ตค!T19)</f>
        <v/>
      </c>
      <c r="GG18" s="404" t="str">
        <f>IF(ตค!U19="","",ตค!U19)</f>
        <v/>
      </c>
      <c r="GH18" s="404" t="str">
        <f>IF(ตค!V19="","",ตค!V19)</f>
        <v/>
      </c>
      <c r="GI18" s="404" t="str">
        <f>IF(ตค!W19="","",ตค!W19)</f>
        <v/>
      </c>
      <c r="GJ18" s="404" t="str">
        <f>IF(ตค!X19="","",ตค!X19)</f>
        <v/>
      </c>
      <c r="GK18" s="404" t="str">
        <f>IF(ตค!Y19="","",ตค!Y19)</f>
        <v/>
      </c>
      <c r="GL18" s="404" t="str">
        <f>IF(ตค!Z19="","",ตค!Z19)</f>
        <v/>
      </c>
      <c r="GM18" s="404" t="str">
        <f>IF(ตค!AA19="","",ตค!AA19)</f>
        <v/>
      </c>
      <c r="GN18" s="404" t="str">
        <f>IF(ตค!AB19="","",ตค!AB19)</f>
        <v/>
      </c>
      <c r="GO18" s="404" t="str">
        <f>IF(ตค!AC19="","",ตค!AC19)</f>
        <v/>
      </c>
      <c r="GP18" s="404" t="str">
        <f>IF(ตค!AD19="","",ตค!AD19)</f>
        <v/>
      </c>
      <c r="GQ18" s="404" t="str">
        <f>IF(ตค!AE19="","",ตค!AE19)</f>
        <v/>
      </c>
      <c r="GR18" s="404" t="str">
        <f>IF(ตค!AF19="","",ตค!AF19)</f>
        <v/>
      </c>
      <c r="GS18" s="404" t="str">
        <f>IF(ตค!AG19="","",ตค!AG19)</f>
        <v/>
      </c>
      <c r="GT18" s="404" t="str">
        <f>IF(ตค!AH19="","",ตค!AH19)</f>
        <v/>
      </c>
      <c r="GU18" s="404" t="str">
        <f>IF(ตค!AI19="","",ตค!AI19)</f>
        <v/>
      </c>
      <c r="GV18" s="402" t="str">
        <f>IF(ตค!AJ19="","",ตค!AJ19)</f>
        <v/>
      </c>
      <c r="GW18" s="401" t="str">
        <f>IF(ข้อมูลนร.2!D19="","",ข้อมูลนร.2!D19)</f>
        <v/>
      </c>
      <c r="GX18" s="402"/>
      <c r="GY18" s="403" t="str">
        <f>IF(พย!E19="","",พย!E19)</f>
        <v/>
      </c>
      <c r="GZ18" s="403" t="str">
        <f>IF(พย!F19="","",พย!F19)</f>
        <v/>
      </c>
      <c r="HA18" s="403" t="str">
        <f>IF(พย!G19="","",พย!G19)</f>
        <v/>
      </c>
      <c r="HB18" s="403" t="str">
        <f>IF(พย!H19="","",พย!H19)</f>
        <v/>
      </c>
      <c r="HC18" s="403" t="str">
        <f>IF(พย!I19="","",พย!I19)</f>
        <v/>
      </c>
      <c r="HD18" s="403" t="str">
        <f>IF(พย!J19="","",พย!J19)</f>
        <v/>
      </c>
      <c r="HE18" s="403" t="str">
        <f>IF(พย!K19="","",พย!K19)</f>
        <v/>
      </c>
      <c r="HF18" s="403" t="str">
        <f>IF(พย!L19="","",พย!L19)</f>
        <v/>
      </c>
      <c r="HG18" s="403" t="str">
        <f>IF(พย!M19="","",พย!M19)</f>
        <v/>
      </c>
      <c r="HH18" s="403" t="str">
        <f>IF(พย!N19="","",พย!N19)</f>
        <v/>
      </c>
      <c r="HI18" s="403" t="str">
        <f>IF(พย!O19="","",พย!O19)</f>
        <v/>
      </c>
      <c r="HJ18" s="403" t="str">
        <f>IF(พย!P19="","",พย!P19)</f>
        <v/>
      </c>
      <c r="HK18" s="403" t="str">
        <f>IF(พย!Q19="","",พย!Q19)</f>
        <v/>
      </c>
      <c r="HL18" s="403" t="str">
        <f>IF(พย!R19="","",พย!R19)</f>
        <v/>
      </c>
      <c r="HM18" s="403" t="str">
        <f>IF(พย!S19="","",พย!S19)</f>
        <v/>
      </c>
      <c r="HN18" s="403" t="str">
        <f>IF(พย!T19="","",พย!T19)</f>
        <v/>
      </c>
      <c r="HO18" s="403" t="str">
        <f>IF(พย!U19="","",พย!U19)</f>
        <v/>
      </c>
      <c r="HP18" s="403" t="str">
        <f>IF(พย!V19="","",พย!V19)</f>
        <v/>
      </c>
      <c r="HQ18" s="403" t="str">
        <f>IF(พย!W19="","",พย!W19)</f>
        <v/>
      </c>
      <c r="HR18" s="403" t="str">
        <f>IF(พย!X19="","",พย!X19)</f>
        <v/>
      </c>
      <c r="HS18" s="403" t="str">
        <f>IF(พย!Y19="","",พย!Y19)</f>
        <v/>
      </c>
      <c r="HT18" s="403" t="str">
        <f>IF(พย!Z19="","",พย!Z19)</f>
        <v/>
      </c>
      <c r="HU18" s="403" t="str">
        <f>IF(พย!AA19="","",พย!AA19)</f>
        <v/>
      </c>
      <c r="HV18" s="403" t="str">
        <f>IF(พย!AB19="","",พย!AB19)</f>
        <v/>
      </c>
      <c r="HW18" s="403" t="str">
        <f>IF(พย!AC19="","",พย!AC19)</f>
        <v/>
      </c>
      <c r="HX18" s="403" t="str">
        <f>IF(พย!AD19="","",พย!AD19)</f>
        <v/>
      </c>
      <c r="HY18" s="403" t="str">
        <f>IF(พย!AE19="","",พย!AE19)</f>
        <v/>
      </c>
      <c r="HZ18" s="403" t="str">
        <f>IF(พย!AF19="","",พย!AF19)</f>
        <v/>
      </c>
      <c r="IA18" s="403" t="str">
        <f>IF(พย!AG19="","",พย!AG19)</f>
        <v/>
      </c>
      <c r="IB18" s="403" t="str">
        <f>IF(พย!AH19="","",พย!AH19)</f>
        <v/>
      </c>
      <c r="IC18" s="403" t="str">
        <f>IF(พย!AI19="","",พย!AI19)</f>
        <v/>
      </c>
      <c r="ID18" s="402" t="str">
        <f>IF(พย!AJ19="","",พย!AJ19)</f>
        <v/>
      </c>
      <c r="IE18" s="401" t="str">
        <f>IF(ข้อมูลนร.2!D19="","",ข้อมูลนร.2!D19)</f>
        <v/>
      </c>
      <c r="IF18" s="402"/>
      <c r="IG18" s="404" t="str">
        <f>IF(ธค!E19="","",ธค!E19)</f>
        <v/>
      </c>
      <c r="IH18" s="404" t="str">
        <f>IF(ธค!F19="","",ธค!F19)</f>
        <v/>
      </c>
      <c r="II18" s="404" t="str">
        <f>IF(ธค!G19="","",ธค!G19)</f>
        <v/>
      </c>
      <c r="IJ18" s="404" t="str">
        <f>IF(ธค!H19="","",ธค!H19)</f>
        <v/>
      </c>
      <c r="IK18" s="404" t="str">
        <f>IF(ธค!I19="","",ธค!I19)</f>
        <v/>
      </c>
      <c r="IL18" s="404" t="str">
        <f>IF(ธค!J19="","",ธค!J19)</f>
        <v/>
      </c>
      <c r="IM18" s="404" t="str">
        <f>IF(ธค!K19="","",ธค!K19)</f>
        <v/>
      </c>
      <c r="IN18" s="404" t="str">
        <f>IF(ธค!L19="","",ธค!L19)</f>
        <v/>
      </c>
      <c r="IO18" s="404" t="str">
        <f>IF(ธค!M19="","",ธค!M19)</f>
        <v/>
      </c>
      <c r="IP18" s="404" t="str">
        <f>IF(ธค!N19="","",ธค!N19)</f>
        <v/>
      </c>
      <c r="IQ18" s="404" t="str">
        <f>IF(ธค!O19="","",ธค!O19)</f>
        <v/>
      </c>
      <c r="IR18" s="404" t="str">
        <f>IF(ธค!P19="","",ธค!P19)</f>
        <v/>
      </c>
      <c r="IS18" s="404" t="str">
        <f>IF(ธค!Q19="","",ธค!Q19)</f>
        <v/>
      </c>
      <c r="IT18" s="404" t="str">
        <f>IF(ธค!R19="","",ธค!R19)</f>
        <v/>
      </c>
      <c r="IU18" s="404" t="str">
        <f>IF(ธค!S19="","",ธค!S19)</f>
        <v/>
      </c>
      <c r="IV18" s="404" t="str">
        <f>IF(ธค!T19="","",ธค!T19)</f>
        <v/>
      </c>
      <c r="IW18" s="404" t="str">
        <f>IF(ธค!U19="","",ธค!U19)</f>
        <v/>
      </c>
      <c r="IX18" s="404" t="str">
        <f>IF(ธค!V19="","",ธค!V19)</f>
        <v/>
      </c>
      <c r="IY18" s="404" t="str">
        <f>IF(ธค!W19="","",ธค!W19)</f>
        <v/>
      </c>
      <c r="IZ18" s="404" t="str">
        <f>IF(ธค!X19="","",ธค!X19)</f>
        <v/>
      </c>
      <c r="JA18" s="404" t="str">
        <f>IF(ธค!Y19="","",ธค!Y19)</f>
        <v/>
      </c>
      <c r="JB18" s="404" t="str">
        <f>IF(ธค!Z19="","",ธค!Z19)</f>
        <v/>
      </c>
      <c r="JC18" s="404" t="str">
        <f>IF(ธค!AA19="","",ธค!AA19)</f>
        <v/>
      </c>
      <c r="JD18" s="404" t="str">
        <f>IF(ธค!AB19="","",ธค!AB19)</f>
        <v/>
      </c>
      <c r="JE18" s="404" t="str">
        <f>IF(ธค!AC19="","",ธค!AC19)</f>
        <v/>
      </c>
      <c r="JF18" s="404" t="str">
        <f>IF(ธค!AD19="","",ธค!AD19)</f>
        <v/>
      </c>
      <c r="JG18" s="404" t="str">
        <f>IF(ธค!AE19="","",ธค!AE19)</f>
        <v/>
      </c>
      <c r="JH18" s="404" t="str">
        <f>IF(ธค!AF19="","",ธค!AF19)</f>
        <v/>
      </c>
      <c r="JI18" s="404" t="str">
        <f>IF(ธค!AG19="","",ธค!AG19)</f>
        <v/>
      </c>
      <c r="JJ18" s="404" t="str">
        <f>IF(ธค!AH19="","",ธค!AH19)</f>
        <v/>
      </c>
      <c r="JK18" s="404" t="str">
        <f>IF(ธค!AI19="","",ธค!AI19)</f>
        <v/>
      </c>
      <c r="JL18" s="402" t="str">
        <f>IF(ธค!AJ19="","",ธค!AJ19)</f>
        <v/>
      </c>
      <c r="JM18" s="401" t="str">
        <f>IF(ข้อมูลนร.2!D19="","",ข้อมูลนร.2!D19)</f>
        <v/>
      </c>
      <c r="JN18" s="402"/>
      <c r="JO18" s="404" t="str">
        <f>IF(มค!E19="","",มค!E19)</f>
        <v/>
      </c>
      <c r="JP18" s="404" t="str">
        <f>IF(มค!F19="","",มค!F19)</f>
        <v/>
      </c>
      <c r="JQ18" s="404" t="str">
        <f>IF(มค!G19="","",มค!G19)</f>
        <v/>
      </c>
      <c r="JR18" s="404" t="str">
        <f>IF(มค!H19="","",มค!H19)</f>
        <v/>
      </c>
      <c r="JS18" s="404" t="str">
        <f>IF(มค!I19="","",มค!I19)</f>
        <v/>
      </c>
      <c r="JT18" s="404" t="str">
        <f>IF(มค!J19="","",มค!J19)</f>
        <v/>
      </c>
      <c r="JU18" s="404" t="str">
        <f>IF(มค!K19="","",มค!K19)</f>
        <v/>
      </c>
      <c r="JV18" s="404" t="str">
        <f>IF(มค!L19="","",มค!L19)</f>
        <v/>
      </c>
      <c r="JW18" s="404" t="str">
        <f>IF(มค!M19="","",มค!M19)</f>
        <v/>
      </c>
      <c r="JX18" s="404" t="str">
        <f>IF(มค!N19="","",มค!N19)</f>
        <v/>
      </c>
      <c r="JY18" s="404" t="str">
        <f>IF(มค!O19="","",มค!O19)</f>
        <v/>
      </c>
      <c r="JZ18" s="404" t="str">
        <f>IF(มค!P19="","",มค!P19)</f>
        <v/>
      </c>
      <c r="KA18" s="404" t="str">
        <f>IF(มค!Q19="","",มค!Q19)</f>
        <v/>
      </c>
      <c r="KB18" s="404" t="str">
        <f>IF(มค!R19="","",มค!R19)</f>
        <v/>
      </c>
      <c r="KC18" s="404" t="str">
        <f>IF(มค!S19="","",มค!S19)</f>
        <v/>
      </c>
      <c r="KD18" s="404" t="str">
        <f>IF(มค!T19="","",มค!T19)</f>
        <v/>
      </c>
      <c r="KE18" s="404" t="str">
        <f>IF(มค!U19="","",มค!U19)</f>
        <v/>
      </c>
      <c r="KF18" s="404" t="str">
        <f>IF(มค!V19="","",มค!V19)</f>
        <v/>
      </c>
      <c r="KG18" s="404" t="str">
        <f>IF(มค!W19="","",มค!W19)</f>
        <v/>
      </c>
      <c r="KH18" s="404" t="str">
        <f>IF(มค!X19="","",มค!X19)</f>
        <v/>
      </c>
      <c r="KI18" s="404" t="str">
        <f>IF(มค!Y19="","",มค!Y19)</f>
        <v/>
      </c>
      <c r="KJ18" s="404" t="str">
        <f>IF(มค!Z19="","",มค!Z19)</f>
        <v/>
      </c>
      <c r="KK18" s="404" t="str">
        <f>IF(มค!AA19="","",มค!AA19)</f>
        <v/>
      </c>
      <c r="KL18" s="404" t="str">
        <f>IF(มค!AB19="","",มค!AB19)</f>
        <v/>
      </c>
      <c r="KM18" s="404" t="str">
        <f>IF(มค!AC19="","",มค!AC19)</f>
        <v/>
      </c>
      <c r="KN18" s="404" t="str">
        <f>IF(มค!AD19="","",มค!AD19)</f>
        <v/>
      </c>
      <c r="KO18" s="404" t="str">
        <f>IF(มค!AE19="","",มค!AE19)</f>
        <v/>
      </c>
      <c r="KP18" s="404" t="str">
        <f>IF(มค!AF19="","",มค!AF19)</f>
        <v/>
      </c>
      <c r="KQ18" s="404" t="str">
        <f>IF(มค!AG19="","",มค!AG19)</f>
        <v/>
      </c>
      <c r="KR18" s="404" t="str">
        <f>IF(มค!AH19="","",มค!AH19)</f>
        <v/>
      </c>
      <c r="KS18" s="404" t="str">
        <f>IF(มค!AI19="","",มค!AI19)</f>
        <v/>
      </c>
      <c r="KT18" s="402" t="str">
        <f>IF(มค!AJ19="","",มค!AJ19)</f>
        <v/>
      </c>
      <c r="KU18" s="401" t="str">
        <f>IF(ข้อมูลนร.2!D19="","",ข้อมูลนร.2!D19)</f>
        <v/>
      </c>
      <c r="KV18" s="402"/>
      <c r="KW18" s="404" t="str">
        <f>IF(กพ!E19="","",กพ!E19)</f>
        <v/>
      </c>
      <c r="KX18" s="404" t="str">
        <f>IF(กพ!F19="","",กพ!F19)</f>
        <v/>
      </c>
      <c r="KY18" s="404" t="str">
        <f>IF(กพ!G19="","",กพ!G19)</f>
        <v/>
      </c>
      <c r="KZ18" s="404" t="str">
        <f>IF(กพ!H19="","",กพ!H19)</f>
        <v/>
      </c>
      <c r="LA18" s="404" t="str">
        <f>IF(กพ!I19="","",กพ!I19)</f>
        <v/>
      </c>
      <c r="LB18" s="404" t="str">
        <f>IF(กพ!J19="","",กพ!J19)</f>
        <v/>
      </c>
      <c r="LC18" s="404" t="str">
        <f>IF(กพ!K19="","",กพ!K19)</f>
        <v/>
      </c>
      <c r="LD18" s="404" t="str">
        <f>IF(กพ!L19="","",กพ!L19)</f>
        <v/>
      </c>
      <c r="LE18" s="404" t="str">
        <f>IF(กพ!M19="","",กพ!M19)</f>
        <v/>
      </c>
      <c r="LF18" s="404" t="str">
        <f>IF(กพ!N19="","",กพ!N19)</f>
        <v/>
      </c>
      <c r="LG18" s="404" t="str">
        <f>IF(กพ!O19="","",กพ!O19)</f>
        <v/>
      </c>
      <c r="LH18" s="404" t="str">
        <f>IF(กพ!P19="","",กพ!P19)</f>
        <v/>
      </c>
      <c r="LI18" s="404" t="str">
        <f>IF(กพ!Q19="","",กพ!Q19)</f>
        <v/>
      </c>
      <c r="LJ18" s="404" t="str">
        <f>IF(กพ!R19="","",กพ!R19)</f>
        <v/>
      </c>
      <c r="LK18" s="404" t="str">
        <f>IF(กพ!S19="","",กพ!S19)</f>
        <v/>
      </c>
      <c r="LL18" s="404" t="str">
        <f>IF(กพ!T19="","",กพ!T19)</f>
        <v/>
      </c>
      <c r="LM18" s="404" t="str">
        <f>IF(กพ!U19="","",กพ!U19)</f>
        <v/>
      </c>
      <c r="LN18" s="404" t="str">
        <f>IF(กพ!V19="","",กพ!V19)</f>
        <v/>
      </c>
      <c r="LO18" s="404" t="str">
        <f>IF(กพ!W19="","",กพ!W19)</f>
        <v/>
      </c>
      <c r="LP18" s="404" t="str">
        <f>IF(กพ!X19="","",กพ!X19)</f>
        <v/>
      </c>
      <c r="LQ18" s="404" t="str">
        <f>IF(กพ!Y19="","",กพ!Y19)</f>
        <v/>
      </c>
      <c r="LR18" s="404" t="str">
        <f>IF(กพ!Z19="","",กพ!Z19)</f>
        <v/>
      </c>
      <c r="LS18" s="404" t="str">
        <f>IF(กพ!AA19="","",กพ!AA19)</f>
        <v/>
      </c>
      <c r="LT18" s="404" t="str">
        <f>IF(กพ!AB19="","",กพ!AB19)</f>
        <v/>
      </c>
      <c r="LU18" s="404" t="str">
        <f>IF(กพ!AC19="","",กพ!AC19)</f>
        <v/>
      </c>
      <c r="LV18" s="404" t="str">
        <f>IF(กพ!AD19="","",กพ!AD19)</f>
        <v/>
      </c>
      <c r="LW18" s="404" t="str">
        <f>IF(กพ!AE19="","",กพ!AE19)</f>
        <v/>
      </c>
      <c r="LX18" s="404" t="str">
        <f>IF(กพ!AF19="","",กพ!AF19)</f>
        <v/>
      </c>
      <c r="LY18" s="404" t="str">
        <f>IF(กพ!AG19="","",กพ!AG19)</f>
        <v/>
      </c>
      <c r="LZ18" s="404" t="str">
        <f>IF(กพ!AH19="","",กพ!AH19)</f>
        <v/>
      </c>
      <c r="MA18" s="404" t="str">
        <f>IF(กพ!AI19="","",กพ!AI19)</f>
        <v/>
      </c>
      <c r="MB18" s="402" t="str">
        <f>IF(กพ!AJ19="","",กพ!AJ19)</f>
        <v/>
      </c>
      <c r="MC18" s="401" t="str">
        <f>IF(ข้อมูลนร.2!D19="","",ข้อมูลนร.2!D19)</f>
        <v/>
      </c>
      <c r="MD18" s="402"/>
      <c r="ME18" s="404" t="str">
        <f>IF(มีค!E19="","",มีค!E19)</f>
        <v/>
      </c>
      <c r="MF18" s="404" t="str">
        <f>IF(มีค!F19="","",มีค!F19)</f>
        <v/>
      </c>
      <c r="MG18" s="404" t="str">
        <f>IF(มีค!G19="","",มีค!G19)</f>
        <v/>
      </c>
      <c r="MH18" s="404" t="str">
        <f>IF(มีค!H19="","",มีค!H19)</f>
        <v/>
      </c>
      <c r="MI18" s="404" t="str">
        <f>IF(มีค!I19="","",มีค!I19)</f>
        <v/>
      </c>
      <c r="MJ18" s="404" t="str">
        <f>IF(มีค!J19="","",มีค!J19)</f>
        <v/>
      </c>
      <c r="MK18" s="404" t="str">
        <f>IF(มีค!K19="","",มีค!K19)</f>
        <v/>
      </c>
      <c r="ML18" s="404" t="str">
        <f>IF(มีค!L19="","",มีค!L19)</f>
        <v/>
      </c>
      <c r="MM18" s="404" t="str">
        <f>IF(มีค!M19="","",มีค!M19)</f>
        <v/>
      </c>
      <c r="MN18" s="404" t="str">
        <f>IF(มีค!N19="","",มีค!N19)</f>
        <v/>
      </c>
      <c r="MO18" s="404" t="str">
        <f>IF(มีค!O19="","",มีค!O19)</f>
        <v/>
      </c>
      <c r="MP18" s="404" t="str">
        <f>IF(มีค!P19="","",มีค!P19)</f>
        <v/>
      </c>
      <c r="MQ18" s="404" t="str">
        <f>IF(มีค!Q19="","",มีค!Q19)</f>
        <v/>
      </c>
      <c r="MR18" s="404" t="str">
        <f>IF(มีค!R19="","",มีค!R19)</f>
        <v/>
      </c>
      <c r="MS18" s="404" t="str">
        <f>IF(มีค!S19="","",มีค!S19)</f>
        <v/>
      </c>
      <c r="MT18" s="404" t="str">
        <f>IF(มีค!T19="","",มีค!T19)</f>
        <v/>
      </c>
      <c r="MU18" s="404" t="str">
        <f>IF(มีค!U19="","",มีค!U19)</f>
        <v/>
      </c>
      <c r="MV18" s="404" t="str">
        <f>IF(มีค!V19="","",มีค!V19)</f>
        <v/>
      </c>
      <c r="MW18" s="404" t="str">
        <f>IF(มีค!W19="","",มีค!W19)</f>
        <v/>
      </c>
      <c r="MX18" s="404" t="str">
        <f>IF(มีค!X19="","",มีค!X19)</f>
        <v/>
      </c>
      <c r="MY18" s="404" t="str">
        <f>IF(มีค!Y19="","",มีค!Y19)</f>
        <v/>
      </c>
      <c r="MZ18" s="404" t="str">
        <f>IF(มีค!Z19="","",มีค!Z19)</f>
        <v/>
      </c>
      <c r="NA18" s="404" t="str">
        <f>IF(มีค!AA19="","",มีค!AA19)</f>
        <v/>
      </c>
      <c r="NB18" s="404" t="str">
        <f>IF(มีค!AB19="","",มีค!AB19)</f>
        <v/>
      </c>
      <c r="NC18" s="404" t="str">
        <f>IF(มีค!AC19="","",มีค!AC19)</f>
        <v/>
      </c>
      <c r="ND18" s="404" t="str">
        <f>IF(มีค!AD19="","",มีค!AD19)</f>
        <v/>
      </c>
      <c r="NE18" s="404" t="str">
        <f>IF(มีค!AE19="","",มีค!AE19)</f>
        <v/>
      </c>
      <c r="NF18" s="404" t="str">
        <f>IF(มีค!AF19="","",มีค!AF19)</f>
        <v/>
      </c>
      <c r="NG18" s="404" t="str">
        <f>IF(มีค!AG19="","",มีค!AG19)</f>
        <v/>
      </c>
      <c r="NH18" s="404" t="str">
        <f>IF(มีค!AH19="","",มีค!AH19)</f>
        <v/>
      </c>
      <c r="NI18" s="404" t="str">
        <f>IF(มีค!AI19="","",มีค!AI19)</f>
        <v/>
      </c>
      <c r="NJ18" s="402" t="str">
        <f>IF(มีค!AJ19="","",มีค!AJ19)</f>
        <v/>
      </c>
    </row>
    <row r="19" spans="1:374" s="231" customFormat="1" ht="18" customHeight="1">
      <c r="A19" s="401" t="str">
        <f>IF(ข้อมูลนร.2!D20="","",ข้อมูลนร.2!D20)</f>
        <v/>
      </c>
      <c r="B19" s="402"/>
      <c r="C19" s="403" t="str">
        <f>IF(พค!E20="","",พค!E20)</f>
        <v/>
      </c>
      <c r="D19" s="403" t="str">
        <f>IF(พค!F20="","",พค!F20)</f>
        <v/>
      </c>
      <c r="E19" s="403" t="str">
        <f>IF(พค!G20="","",พค!G20)</f>
        <v/>
      </c>
      <c r="F19" s="403" t="str">
        <f>IF(พค!H20="","",พค!H20)</f>
        <v/>
      </c>
      <c r="G19" s="403" t="str">
        <f>IF(พค!I20="","",พค!I20)</f>
        <v/>
      </c>
      <c r="H19" s="403" t="str">
        <f>IF(พค!J20="","",พค!J20)</f>
        <v/>
      </c>
      <c r="I19" s="403" t="str">
        <f>IF(พค!K20="","",พค!K20)</f>
        <v/>
      </c>
      <c r="J19" s="403" t="str">
        <f>IF(พค!L20="","",พค!L20)</f>
        <v/>
      </c>
      <c r="K19" s="403" t="str">
        <f>IF(พค!M20="","",พค!M20)</f>
        <v/>
      </c>
      <c r="L19" s="403" t="str">
        <f>IF(พค!N20="","",พค!N20)</f>
        <v/>
      </c>
      <c r="M19" s="403" t="str">
        <f>IF(พค!O20="","",พค!O20)</f>
        <v/>
      </c>
      <c r="N19" s="403" t="str">
        <f>IF(พค!P20="","",พค!P20)</f>
        <v/>
      </c>
      <c r="O19" s="403" t="str">
        <f>IF(พค!Q20="","",พค!Q20)</f>
        <v/>
      </c>
      <c r="P19" s="403" t="str">
        <f>IF(พค!R20="","",พค!R20)</f>
        <v/>
      </c>
      <c r="Q19" s="403" t="str">
        <f>IF(พค!S20="","",พค!S20)</f>
        <v/>
      </c>
      <c r="R19" s="403" t="str">
        <f>IF(พค!T20="","",พค!T20)</f>
        <v/>
      </c>
      <c r="S19" s="403" t="str">
        <f>IF(พค!U20="","",พค!U20)</f>
        <v/>
      </c>
      <c r="T19" s="403" t="str">
        <f>IF(พค!V20="","",พค!V20)</f>
        <v/>
      </c>
      <c r="U19" s="403" t="str">
        <f>IF(พค!W20="","",พค!W20)</f>
        <v/>
      </c>
      <c r="V19" s="403" t="str">
        <f>IF(พค!X20="","",พค!X20)</f>
        <v/>
      </c>
      <c r="W19" s="403" t="str">
        <f>IF(พค!Y20="","",พค!Y20)</f>
        <v/>
      </c>
      <c r="X19" s="403" t="str">
        <f>IF(พค!Z20="","",พค!Z20)</f>
        <v/>
      </c>
      <c r="Y19" s="403" t="str">
        <f>IF(พค!AA20="","",พค!AA20)</f>
        <v/>
      </c>
      <c r="Z19" s="403" t="str">
        <f>IF(พค!AB20="","",พค!AB20)</f>
        <v/>
      </c>
      <c r="AA19" s="403" t="str">
        <f>IF(พค!AC20="","",พค!AC20)</f>
        <v/>
      </c>
      <c r="AB19" s="403" t="str">
        <f>IF(พค!AD20="","",พค!AD20)</f>
        <v/>
      </c>
      <c r="AC19" s="403" t="str">
        <f>IF(พค!AE20="","",พค!AE20)</f>
        <v/>
      </c>
      <c r="AD19" s="403" t="str">
        <f>IF(พค!AF20="","",พค!AF20)</f>
        <v/>
      </c>
      <c r="AE19" s="403" t="str">
        <f>IF(พค!AG20="","",พค!AG20)</f>
        <v/>
      </c>
      <c r="AF19" s="403" t="str">
        <f>IF(พค!AH20="","",พค!AH20)</f>
        <v/>
      </c>
      <c r="AG19" s="403" t="str">
        <f>IF(พค!AI20="","",พค!AI20)</f>
        <v/>
      </c>
      <c r="AH19" s="402" t="str">
        <f>IF(พค!AJ20="","",พค!AJ20)</f>
        <v/>
      </c>
      <c r="AI19" s="401" t="str">
        <f>IF(ข้อมูลนร.2!D20="","",ข้อมูลนร.2!D20)</f>
        <v/>
      </c>
      <c r="AJ19" s="402"/>
      <c r="AK19" s="404" t="str">
        <f>IF(มิย!E20="","",มิย!E20)</f>
        <v/>
      </c>
      <c r="AL19" s="404" t="str">
        <f>IF(มิย!F20="","",มิย!F20)</f>
        <v/>
      </c>
      <c r="AM19" s="404" t="str">
        <f>IF(มิย!G20="","",มิย!G20)</f>
        <v/>
      </c>
      <c r="AN19" s="404" t="str">
        <f>IF(มิย!H20="","",มิย!H20)</f>
        <v/>
      </c>
      <c r="AO19" s="404" t="str">
        <f>IF(มิย!I20="","",มิย!I20)</f>
        <v/>
      </c>
      <c r="AP19" s="404" t="str">
        <f>IF(มิย!J20="","",มิย!J20)</f>
        <v/>
      </c>
      <c r="AQ19" s="404" t="str">
        <f>IF(มิย!K20="","",มิย!K20)</f>
        <v/>
      </c>
      <c r="AR19" s="404" t="str">
        <f>IF(มิย!L20="","",มิย!L20)</f>
        <v/>
      </c>
      <c r="AS19" s="404" t="str">
        <f>IF(มิย!M20="","",มิย!M20)</f>
        <v/>
      </c>
      <c r="AT19" s="404" t="str">
        <f>IF(มิย!N20="","",มิย!N20)</f>
        <v/>
      </c>
      <c r="AU19" s="404" t="str">
        <f>IF(มิย!O20="","",มิย!O20)</f>
        <v/>
      </c>
      <c r="AV19" s="404" t="str">
        <f>IF(มิย!P20="","",มิย!P20)</f>
        <v/>
      </c>
      <c r="AW19" s="404" t="str">
        <f>IF(มิย!Q20="","",มิย!Q20)</f>
        <v/>
      </c>
      <c r="AX19" s="404" t="str">
        <f>IF(มิย!R20="","",มิย!R20)</f>
        <v/>
      </c>
      <c r="AY19" s="404" t="str">
        <f>IF(มิย!S20="","",มิย!S20)</f>
        <v/>
      </c>
      <c r="AZ19" s="404" t="str">
        <f>IF(มิย!T20="","",มิย!T20)</f>
        <v/>
      </c>
      <c r="BA19" s="404" t="str">
        <f>IF(มิย!U20="","",มิย!U20)</f>
        <v/>
      </c>
      <c r="BB19" s="404" t="str">
        <f>IF(มิย!V20="","",มิย!V20)</f>
        <v/>
      </c>
      <c r="BC19" s="404" t="str">
        <f>IF(มิย!W20="","",มิย!W20)</f>
        <v/>
      </c>
      <c r="BD19" s="404" t="str">
        <f>IF(มิย!X20="","",มิย!X20)</f>
        <v/>
      </c>
      <c r="BE19" s="404" t="str">
        <f>IF(มิย!Y20="","",มิย!Y20)</f>
        <v/>
      </c>
      <c r="BF19" s="404" t="str">
        <f>IF(มิย!Z20="","",มิย!Z20)</f>
        <v/>
      </c>
      <c r="BG19" s="404" t="str">
        <f>IF(มิย!AA20="","",มิย!AA20)</f>
        <v/>
      </c>
      <c r="BH19" s="404" t="str">
        <f>IF(มิย!AB20="","",มิย!AB20)</f>
        <v/>
      </c>
      <c r="BI19" s="404" t="str">
        <f>IF(มิย!AC20="","",มิย!AC20)</f>
        <v/>
      </c>
      <c r="BJ19" s="404" t="str">
        <f>IF(มิย!AD20="","",มิย!AD20)</f>
        <v/>
      </c>
      <c r="BK19" s="404" t="str">
        <f>IF(มิย!AE20="","",มิย!AE20)</f>
        <v/>
      </c>
      <c r="BL19" s="404" t="str">
        <f>IF(มิย!AF20="","",มิย!AF20)</f>
        <v/>
      </c>
      <c r="BM19" s="404" t="str">
        <f>IF(มิย!AG20="","",มิย!AG20)</f>
        <v/>
      </c>
      <c r="BN19" s="404" t="str">
        <f>IF(มิย!AH20="","",มิย!AH20)</f>
        <v/>
      </c>
      <c r="BO19" s="404" t="str">
        <f>IF(มิย!AI20="","",มิย!AI20)</f>
        <v/>
      </c>
      <c r="BP19" s="402" t="str">
        <f>IF(มิย!AJ20="","",มิย!AJ20)</f>
        <v/>
      </c>
      <c r="BQ19" s="401" t="str">
        <f>IF(ข้อมูลนร.2!D20="","",ข้อมูลนร.2!D20)</f>
        <v/>
      </c>
      <c r="BR19" s="402"/>
      <c r="BS19" s="402" t="str">
        <f>IF(กค!E20="","",กค!E20)</f>
        <v/>
      </c>
      <c r="BT19" s="404" t="str">
        <f>IF(กค!F20="","",กค!F20)</f>
        <v/>
      </c>
      <c r="BU19" s="404" t="str">
        <f>IF(กค!G20="","",กค!G20)</f>
        <v/>
      </c>
      <c r="BV19" s="404" t="str">
        <f>IF(กค!H20="","",กค!H20)</f>
        <v/>
      </c>
      <c r="BW19" s="404" t="str">
        <f>IF(กค!I20="","",กค!I20)</f>
        <v/>
      </c>
      <c r="BX19" s="404" t="str">
        <f>IF(กค!J20="","",กค!J20)</f>
        <v/>
      </c>
      <c r="BY19" s="404" t="str">
        <f>IF(กค!K20="","",กค!K20)</f>
        <v/>
      </c>
      <c r="BZ19" s="404" t="str">
        <f>IF(กค!L20="","",กค!L20)</f>
        <v/>
      </c>
      <c r="CA19" s="404" t="str">
        <f>IF(กค!M20="","",กค!M20)</f>
        <v/>
      </c>
      <c r="CB19" s="404" t="str">
        <f>IF(กค!N20="","",กค!N20)</f>
        <v/>
      </c>
      <c r="CC19" s="404" t="str">
        <f>IF(กค!O20="","",กค!O20)</f>
        <v/>
      </c>
      <c r="CD19" s="404" t="str">
        <f>IF(กค!P20="","",กค!P20)</f>
        <v/>
      </c>
      <c r="CE19" s="404" t="str">
        <f>IF(กค!Q20="","",กค!Q20)</f>
        <v/>
      </c>
      <c r="CF19" s="404" t="str">
        <f>IF(กค!R20="","",กค!R20)</f>
        <v/>
      </c>
      <c r="CG19" s="404" t="str">
        <f>IF(กค!S20="","",กค!S20)</f>
        <v/>
      </c>
      <c r="CH19" s="404" t="str">
        <f>IF(กค!T20="","",กค!T20)</f>
        <v/>
      </c>
      <c r="CI19" s="404" t="str">
        <f>IF(กค!U20="","",กค!U20)</f>
        <v/>
      </c>
      <c r="CJ19" s="404" t="str">
        <f>IF(กค!V20="","",กค!V20)</f>
        <v/>
      </c>
      <c r="CK19" s="404" t="str">
        <f>IF(กค!W20="","",กค!W20)</f>
        <v/>
      </c>
      <c r="CL19" s="404" t="str">
        <f>IF(กค!X20="","",กค!X20)</f>
        <v/>
      </c>
      <c r="CM19" s="404" t="str">
        <f>IF(กค!Y20="","",กค!Y20)</f>
        <v/>
      </c>
      <c r="CN19" s="404" t="str">
        <f>IF(กค!Z20="","",กค!Z20)</f>
        <v/>
      </c>
      <c r="CO19" s="404" t="str">
        <f>IF(กค!AA20="","",กค!AA20)</f>
        <v/>
      </c>
      <c r="CP19" s="404" t="str">
        <f>IF(กค!AB20="","",กค!AB20)</f>
        <v/>
      </c>
      <c r="CQ19" s="404" t="str">
        <f>IF(กค!AC20="","",กค!AC20)</f>
        <v/>
      </c>
      <c r="CR19" s="404" t="str">
        <f>IF(กค!AD20="","",กค!AD20)</f>
        <v/>
      </c>
      <c r="CS19" s="404" t="str">
        <f>IF(กค!AE20="","",กค!AE20)</f>
        <v/>
      </c>
      <c r="CT19" s="404" t="str">
        <f>IF(กค!AF20="","",กค!AF20)</f>
        <v/>
      </c>
      <c r="CU19" s="404" t="str">
        <f>IF(กค!AG20="","",กค!AG20)</f>
        <v/>
      </c>
      <c r="CV19" s="404" t="str">
        <f>IF(กค!AH20="","",กค!AH20)</f>
        <v/>
      </c>
      <c r="CW19" s="404" t="str">
        <f>IF(กค!AI20="","",กค!AI20)</f>
        <v/>
      </c>
      <c r="CX19" s="402" t="str">
        <f>IF(กค!AJ20="","",กค!AJ20)</f>
        <v/>
      </c>
      <c r="CY19" s="401" t="str">
        <f>IF(ข้อมูลนร.2!D20="","",ข้อมูลนร.2!D20)</f>
        <v/>
      </c>
      <c r="CZ19" s="402"/>
      <c r="DA19" s="404" t="str">
        <f>IF(สค!E20="","",สค!E20)</f>
        <v/>
      </c>
      <c r="DB19" s="404" t="str">
        <f>IF(สค!F20="","",สค!F20)</f>
        <v/>
      </c>
      <c r="DC19" s="404" t="str">
        <f>IF(สค!G20="","",สค!G20)</f>
        <v/>
      </c>
      <c r="DD19" s="404" t="str">
        <f>IF(สค!H20="","",สค!H20)</f>
        <v/>
      </c>
      <c r="DE19" s="404" t="str">
        <f>IF(สค!I20="","",สค!I20)</f>
        <v/>
      </c>
      <c r="DF19" s="404" t="str">
        <f>IF(สค!J20="","",สค!J20)</f>
        <v/>
      </c>
      <c r="DG19" s="404" t="str">
        <f>IF(สค!K20="","",สค!K20)</f>
        <v/>
      </c>
      <c r="DH19" s="404" t="str">
        <f>IF(สค!L20="","",สค!L20)</f>
        <v/>
      </c>
      <c r="DI19" s="404" t="str">
        <f>IF(สค!M20="","",สค!M20)</f>
        <v/>
      </c>
      <c r="DJ19" s="404" t="str">
        <f>IF(สค!N20="","",สค!N20)</f>
        <v/>
      </c>
      <c r="DK19" s="404" t="str">
        <f>IF(สค!O20="","",สค!O20)</f>
        <v/>
      </c>
      <c r="DL19" s="404" t="str">
        <f>IF(สค!P20="","",สค!P20)</f>
        <v/>
      </c>
      <c r="DM19" s="404" t="str">
        <f>IF(สค!Q20="","",สค!Q20)</f>
        <v/>
      </c>
      <c r="DN19" s="404" t="str">
        <f>IF(สค!R20="","",สค!R20)</f>
        <v/>
      </c>
      <c r="DO19" s="404" t="str">
        <f>IF(สค!S20="","",สค!S20)</f>
        <v/>
      </c>
      <c r="DP19" s="404" t="str">
        <f>IF(สค!T20="","",สค!T20)</f>
        <v/>
      </c>
      <c r="DQ19" s="404" t="str">
        <f>IF(สค!U20="","",สค!U20)</f>
        <v/>
      </c>
      <c r="DR19" s="404" t="str">
        <f>IF(สค!V20="","",สค!V20)</f>
        <v/>
      </c>
      <c r="DS19" s="404" t="str">
        <f>IF(สค!W20="","",สค!W20)</f>
        <v/>
      </c>
      <c r="DT19" s="404" t="str">
        <f>IF(สค!X20="","",สค!X20)</f>
        <v/>
      </c>
      <c r="DU19" s="404" t="str">
        <f>IF(สค!Y20="","",สค!Y20)</f>
        <v/>
      </c>
      <c r="DV19" s="404" t="str">
        <f>IF(สค!Z20="","",สค!Z20)</f>
        <v/>
      </c>
      <c r="DW19" s="404" t="str">
        <f>IF(สค!AA20="","",สค!AA20)</f>
        <v/>
      </c>
      <c r="DX19" s="404" t="str">
        <f>IF(สค!AB20="","",สค!AB20)</f>
        <v/>
      </c>
      <c r="DY19" s="404" t="str">
        <f>IF(สค!AC20="","",สค!AC20)</f>
        <v/>
      </c>
      <c r="DZ19" s="404" t="str">
        <f>IF(สค!AD20="","",สค!AD20)</f>
        <v/>
      </c>
      <c r="EA19" s="404" t="str">
        <f>IF(สค!AE20="","",สค!AE20)</f>
        <v/>
      </c>
      <c r="EB19" s="404" t="str">
        <f>IF(สค!AF20="","",สค!AF20)</f>
        <v/>
      </c>
      <c r="EC19" s="404" t="str">
        <f>IF(สค!AG20="","",สค!AG20)</f>
        <v/>
      </c>
      <c r="ED19" s="404" t="str">
        <f>IF(สค!AH20="","",สค!AH20)</f>
        <v/>
      </c>
      <c r="EE19" s="404" t="str">
        <f>IF(สค!AI20="","",สค!AI20)</f>
        <v/>
      </c>
      <c r="EF19" s="402" t="str">
        <f>IF(สค!AJ20="","",สค!AJ20)</f>
        <v/>
      </c>
      <c r="EG19" s="401" t="str">
        <f>IF(ข้อมูลนร.2!D20="","",ข้อมูลนร.2!D20)</f>
        <v/>
      </c>
      <c r="EH19" s="402"/>
      <c r="EI19" s="404" t="str">
        <f>IF(กย!E20="","",กย!E20)</f>
        <v/>
      </c>
      <c r="EJ19" s="404" t="str">
        <f>IF(กย!F20="","",กย!F20)</f>
        <v/>
      </c>
      <c r="EK19" s="404" t="str">
        <f>IF(กย!G20="","",กย!G20)</f>
        <v/>
      </c>
      <c r="EL19" s="404" t="str">
        <f>IF(กย!H20="","",กย!H20)</f>
        <v/>
      </c>
      <c r="EM19" s="404" t="str">
        <f>IF(กย!I20="","",กย!I20)</f>
        <v/>
      </c>
      <c r="EN19" s="404" t="str">
        <f>IF(กย!J20="","",กย!J20)</f>
        <v/>
      </c>
      <c r="EO19" s="404" t="str">
        <f>IF(กย!K20="","",กย!K20)</f>
        <v/>
      </c>
      <c r="EP19" s="404" t="str">
        <f>IF(กย!L20="","",กย!L20)</f>
        <v/>
      </c>
      <c r="EQ19" s="404" t="str">
        <f>IF(กย!M20="","",กย!M20)</f>
        <v/>
      </c>
      <c r="ER19" s="404" t="str">
        <f>IF(กย!N20="","",กย!N20)</f>
        <v/>
      </c>
      <c r="ES19" s="404" t="str">
        <f>IF(กย!O20="","",กย!O20)</f>
        <v/>
      </c>
      <c r="ET19" s="404" t="str">
        <f>IF(กย!P20="","",กย!P20)</f>
        <v/>
      </c>
      <c r="EU19" s="404" t="str">
        <f>IF(กย!Q20="","",กย!Q20)</f>
        <v/>
      </c>
      <c r="EV19" s="404" t="str">
        <f>IF(กย!R20="","",กย!R20)</f>
        <v/>
      </c>
      <c r="EW19" s="404" t="str">
        <f>IF(กย!S20="","",กย!S20)</f>
        <v/>
      </c>
      <c r="EX19" s="404" t="str">
        <f>IF(กย!T20="","",กย!T20)</f>
        <v/>
      </c>
      <c r="EY19" s="404" t="str">
        <f>IF(กย!U20="","",กย!U20)</f>
        <v/>
      </c>
      <c r="EZ19" s="404" t="str">
        <f>IF(กย!V20="","",กย!V20)</f>
        <v/>
      </c>
      <c r="FA19" s="404" t="str">
        <f>IF(กย!W20="","",กย!W20)</f>
        <v/>
      </c>
      <c r="FB19" s="404" t="str">
        <f>IF(กย!X20="","",กย!X20)</f>
        <v/>
      </c>
      <c r="FC19" s="404" t="str">
        <f>IF(กย!Y20="","",กย!Y20)</f>
        <v/>
      </c>
      <c r="FD19" s="404" t="str">
        <f>IF(กย!Z20="","",กย!Z20)</f>
        <v/>
      </c>
      <c r="FE19" s="404" t="str">
        <f>IF(กย!AA20="","",กย!AA20)</f>
        <v/>
      </c>
      <c r="FF19" s="404" t="str">
        <f>IF(กย!AB20="","",กย!AB20)</f>
        <v/>
      </c>
      <c r="FG19" s="404" t="str">
        <f>IF(กย!AC20="","",กย!AC20)</f>
        <v/>
      </c>
      <c r="FH19" s="404" t="str">
        <f>IF(กย!AD20="","",กย!AD20)</f>
        <v/>
      </c>
      <c r="FI19" s="404" t="str">
        <f>IF(กย!AE20="","",กย!AE20)</f>
        <v/>
      </c>
      <c r="FJ19" s="404" t="str">
        <f>IF(กย!AF20="","",กย!AF20)</f>
        <v/>
      </c>
      <c r="FK19" s="404" t="str">
        <f>IF(กย!AG20="","",กย!AG20)</f>
        <v/>
      </c>
      <c r="FL19" s="404" t="str">
        <f>IF(กย!AH20="","",กย!AH20)</f>
        <v/>
      </c>
      <c r="FM19" s="404" t="str">
        <f>IF(กย!AI20="","",กย!AI20)</f>
        <v/>
      </c>
      <c r="FN19" s="402" t="str">
        <f>IF(กย!AJ20="","",กย!AJ20)</f>
        <v/>
      </c>
      <c r="FO19" s="401" t="str">
        <f>IF(ข้อมูลนร.2!D20="","",ข้อมูลนร.2!D20)</f>
        <v/>
      </c>
      <c r="FP19" s="402"/>
      <c r="FQ19" s="404" t="str">
        <f>IF(ตค!E20="","",ตค!E20)</f>
        <v/>
      </c>
      <c r="FR19" s="404" t="str">
        <f>IF(ตค!F20="","",ตค!F20)</f>
        <v/>
      </c>
      <c r="FS19" s="404" t="str">
        <f>IF(ตค!G20="","",ตค!G20)</f>
        <v/>
      </c>
      <c r="FT19" s="404" t="str">
        <f>IF(ตค!H20="","",ตค!H20)</f>
        <v/>
      </c>
      <c r="FU19" s="404" t="str">
        <f>IF(ตค!I20="","",ตค!I20)</f>
        <v/>
      </c>
      <c r="FV19" s="404" t="str">
        <f>IF(ตค!J20="","",ตค!J20)</f>
        <v/>
      </c>
      <c r="FW19" s="404" t="str">
        <f>IF(ตค!K20="","",ตค!K20)</f>
        <v/>
      </c>
      <c r="FX19" s="404" t="str">
        <f>IF(ตค!L20="","",ตค!L20)</f>
        <v/>
      </c>
      <c r="FY19" s="404" t="str">
        <f>IF(ตค!M20="","",ตค!M20)</f>
        <v/>
      </c>
      <c r="FZ19" s="404" t="str">
        <f>IF(ตค!N20="","",ตค!N20)</f>
        <v/>
      </c>
      <c r="GA19" s="404" t="str">
        <f>IF(ตค!O20="","",ตค!O20)</f>
        <v/>
      </c>
      <c r="GB19" s="404" t="str">
        <f>IF(ตค!P20="","",ตค!P20)</f>
        <v/>
      </c>
      <c r="GC19" s="404" t="str">
        <f>IF(ตค!Q20="","",ตค!Q20)</f>
        <v/>
      </c>
      <c r="GD19" s="404" t="str">
        <f>IF(ตค!R20="","",ตค!R20)</f>
        <v/>
      </c>
      <c r="GE19" s="404" t="str">
        <f>IF(ตค!S20="","",ตค!S20)</f>
        <v/>
      </c>
      <c r="GF19" s="404" t="str">
        <f>IF(ตค!T20="","",ตค!T20)</f>
        <v/>
      </c>
      <c r="GG19" s="404" t="str">
        <f>IF(ตค!U20="","",ตค!U20)</f>
        <v/>
      </c>
      <c r="GH19" s="404" t="str">
        <f>IF(ตค!V20="","",ตค!V20)</f>
        <v/>
      </c>
      <c r="GI19" s="404" t="str">
        <f>IF(ตค!W20="","",ตค!W20)</f>
        <v/>
      </c>
      <c r="GJ19" s="404" t="str">
        <f>IF(ตค!X20="","",ตค!X20)</f>
        <v/>
      </c>
      <c r="GK19" s="404" t="str">
        <f>IF(ตค!Y20="","",ตค!Y20)</f>
        <v/>
      </c>
      <c r="GL19" s="404" t="str">
        <f>IF(ตค!Z20="","",ตค!Z20)</f>
        <v/>
      </c>
      <c r="GM19" s="404" t="str">
        <f>IF(ตค!AA20="","",ตค!AA20)</f>
        <v/>
      </c>
      <c r="GN19" s="404" t="str">
        <f>IF(ตค!AB20="","",ตค!AB20)</f>
        <v/>
      </c>
      <c r="GO19" s="404" t="str">
        <f>IF(ตค!AC20="","",ตค!AC20)</f>
        <v/>
      </c>
      <c r="GP19" s="404" t="str">
        <f>IF(ตค!AD20="","",ตค!AD20)</f>
        <v/>
      </c>
      <c r="GQ19" s="404" t="str">
        <f>IF(ตค!AE20="","",ตค!AE20)</f>
        <v/>
      </c>
      <c r="GR19" s="404" t="str">
        <f>IF(ตค!AF20="","",ตค!AF20)</f>
        <v/>
      </c>
      <c r="GS19" s="404" t="str">
        <f>IF(ตค!AG20="","",ตค!AG20)</f>
        <v/>
      </c>
      <c r="GT19" s="404" t="str">
        <f>IF(ตค!AH20="","",ตค!AH20)</f>
        <v/>
      </c>
      <c r="GU19" s="404" t="str">
        <f>IF(ตค!AI20="","",ตค!AI20)</f>
        <v/>
      </c>
      <c r="GV19" s="402" t="str">
        <f>IF(ตค!AJ20="","",ตค!AJ20)</f>
        <v/>
      </c>
      <c r="GW19" s="401" t="str">
        <f>IF(ข้อมูลนร.2!D20="","",ข้อมูลนร.2!D20)</f>
        <v/>
      </c>
      <c r="GX19" s="402"/>
      <c r="GY19" s="403" t="str">
        <f>IF(พย!E20="","",พย!E20)</f>
        <v/>
      </c>
      <c r="GZ19" s="403" t="str">
        <f>IF(พย!F20="","",พย!F20)</f>
        <v/>
      </c>
      <c r="HA19" s="403" t="str">
        <f>IF(พย!G20="","",พย!G20)</f>
        <v/>
      </c>
      <c r="HB19" s="403" t="str">
        <f>IF(พย!H20="","",พย!H20)</f>
        <v/>
      </c>
      <c r="HC19" s="403" t="str">
        <f>IF(พย!I20="","",พย!I20)</f>
        <v/>
      </c>
      <c r="HD19" s="403" t="str">
        <f>IF(พย!J20="","",พย!J20)</f>
        <v/>
      </c>
      <c r="HE19" s="403" t="str">
        <f>IF(พย!K20="","",พย!K20)</f>
        <v/>
      </c>
      <c r="HF19" s="403" t="str">
        <f>IF(พย!L20="","",พย!L20)</f>
        <v/>
      </c>
      <c r="HG19" s="403" t="str">
        <f>IF(พย!M20="","",พย!M20)</f>
        <v/>
      </c>
      <c r="HH19" s="403" t="str">
        <f>IF(พย!N20="","",พย!N20)</f>
        <v/>
      </c>
      <c r="HI19" s="403" t="str">
        <f>IF(พย!O20="","",พย!O20)</f>
        <v/>
      </c>
      <c r="HJ19" s="403" t="str">
        <f>IF(พย!P20="","",พย!P20)</f>
        <v/>
      </c>
      <c r="HK19" s="403" t="str">
        <f>IF(พย!Q20="","",พย!Q20)</f>
        <v/>
      </c>
      <c r="HL19" s="403" t="str">
        <f>IF(พย!R20="","",พย!R20)</f>
        <v/>
      </c>
      <c r="HM19" s="403" t="str">
        <f>IF(พย!S20="","",พย!S20)</f>
        <v/>
      </c>
      <c r="HN19" s="403" t="str">
        <f>IF(พย!T20="","",พย!T20)</f>
        <v/>
      </c>
      <c r="HO19" s="403" t="str">
        <f>IF(พย!U20="","",พย!U20)</f>
        <v/>
      </c>
      <c r="HP19" s="403" t="str">
        <f>IF(พย!V20="","",พย!V20)</f>
        <v/>
      </c>
      <c r="HQ19" s="403" t="str">
        <f>IF(พย!W20="","",พย!W20)</f>
        <v/>
      </c>
      <c r="HR19" s="403" t="str">
        <f>IF(พย!X20="","",พย!X20)</f>
        <v/>
      </c>
      <c r="HS19" s="403" t="str">
        <f>IF(พย!Y20="","",พย!Y20)</f>
        <v/>
      </c>
      <c r="HT19" s="403" t="str">
        <f>IF(พย!Z20="","",พย!Z20)</f>
        <v/>
      </c>
      <c r="HU19" s="403" t="str">
        <f>IF(พย!AA20="","",พย!AA20)</f>
        <v/>
      </c>
      <c r="HV19" s="403" t="str">
        <f>IF(พย!AB20="","",พย!AB20)</f>
        <v/>
      </c>
      <c r="HW19" s="403" t="str">
        <f>IF(พย!AC20="","",พย!AC20)</f>
        <v/>
      </c>
      <c r="HX19" s="403" t="str">
        <f>IF(พย!AD20="","",พย!AD20)</f>
        <v/>
      </c>
      <c r="HY19" s="403" t="str">
        <f>IF(พย!AE20="","",พย!AE20)</f>
        <v/>
      </c>
      <c r="HZ19" s="403" t="str">
        <f>IF(พย!AF20="","",พย!AF20)</f>
        <v/>
      </c>
      <c r="IA19" s="403" t="str">
        <f>IF(พย!AG20="","",พย!AG20)</f>
        <v/>
      </c>
      <c r="IB19" s="403" t="str">
        <f>IF(พย!AH20="","",พย!AH20)</f>
        <v/>
      </c>
      <c r="IC19" s="403" t="str">
        <f>IF(พย!AI20="","",พย!AI20)</f>
        <v/>
      </c>
      <c r="ID19" s="402" t="str">
        <f>IF(พย!AJ20="","",พย!AJ20)</f>
        <v/>
      </c>
      <c r="IE19" s="401" t="str">
        <f>IF(ข้อมูลนร.2!D20="","",ข้อมูลนร.2!D20)</f>
        <v/>
      </c>
      <c r="IF19" s="402"/>
      <c r="IG19" s="404" t="str">
        <f>IF(ธค!E20="","",ธค!E20)</f>
        <v/>
      </c>
      <c r="IH19" s="404" t="str">
        <f>IF(ธค!F20="","",ธค!F20)</f>
        <v/>
      </c>
      <c r="II19" s="404" t="str">
        <f>IF(ธค!G20="","",ธค!G20)</f>
        <v/>
      </c>
      <c r="IJ19" s="404" t="str">
        <f>IF(ธค!H20="","",ธค!H20)</f>
        <v/>
      </c>
      <c r="IK19" s="404" t="str">
        <f>IF(ธค!I20="","",ธค!I20)</f>
        <v/>
      </c>
      <c r="IL19" s="404" t="str">
        <f>IF(ธค!J20="","",ธค!J20)</f>
        <v/>
      </c>
      <c r="IM19" s="404" t="str">
        <f>IF(ธค!K20="","",ธค!K20)</f>
        <v/>
      </c>
      <c r="IN19" s="404" t="str">
        <f>IF(ธค!L20="","",ธค!L20)</f>
        <v/>
      </c>
      <c r="IO19" s="404" t="str">
        <f>IF(ธค!M20="","",ธค!M20)</f>
        <v/>
      </c>
      <c r="IP19" s="404" t="str">
        <f>IF(ธค!N20="","",ธค!N20)</f>
        <v/>
      </c>
      <c r="IQ19" s="404" t="str">
        <f>IF(ธค!O20="","",ธค!O20)</f>
        <v/>
      </c>
      <c r="IR19" s="404" t="str">
        <f>IF(ธค!P20="","",ธค!P20)</f>
        <v/>
      </c>
      <c r="IS19" s="404" t="str">
        <f>IF(ธค!Q20="","",ธค!Q20)</f>
        <v/>
      </c>
      <c r="IT19" s="404" t="str">
        <f>IF(ธค!R20="","",ธค!R20)</f>
        <v/>
      </c>
      <c r="IU19" s="404" t="str">
        <f>IF(ธค!S20="","",ธค!S20)</f>
        <v/>
      </c>
      <c r="IV19" s="404" t="str">
        <f>IF(ธค!T20="","",ธค!T20)</f>
        <v/>
      </c>
      <c r="IW19" s="404" t="str">
        <f>IF(ธค!U20="","",ธค!U20)</f>
        <v/>
      </c>
      <c r="IX19" s="404" t="str">
        <f>IF(ธค!V20="","",ธค!V20)</f>
        <v/>
      </c>
      <c r="IY19" s="404" t="str">
        <f>IF(ธค!W20="","",ธค!W20)</f>
        <v/>
      </c>
      <c r="IZ19" s="404" t="str">
        <f>IF(ธค!X20="","",ธค!X20)</f>
        <v/>
      </c>
      <c r="JA19" s="404" t="str">
        <f>IF(ธค!Y20="","",ธค!Y20)</f>
        <v/>
      </c>
      <c r="JB19" s="404" t="str">
        <f>IF(ธค!Z20="","",ธค!Z20)</f>
        <v/>
      </c>
      <c r="JC19" s="404" t="str">
        <f>IF(ธค!AA20="","",ธค!AA20)</f>
        <v/>
      </c>
      <c r="JD19" s="404" t="str">
        <f>IF(ธค!AB20="","",ธค!AB20)</f>
        <v/>
      </c>
      <c r="JE19" s="404" t="str">
        <f>IF(ธค!AC20="","",ธค!AC20)</f>
        <v/>
      </c>
      <c r="JF19" s="404" t="str">
        <f>IF(ธค!AD20="","",ธค!AD20)</f>
        <v/>
      </c>
      <c r="JG19" s="404" t="str">
        <f>IF(ธค!AE20="","",ธค!AE20)</f>
        <v/>
      </c>
      <c r="JH19" s="404" t="str">
        <f>IF(ธค!AF20="","",ธค!AF20)</f>
        <v/>
      </c>
      <c r="JI19" s="404" t="str">
        <f>IF(ธค!AG20="","",ธค!AG20)</f>
        <v/>
      </c>
      <c r="JJ19" s="404" t="str">
        <f>IF(ธค!AH20="","",ธค!AH20)</f>
        <v/>
      </c>
      <c r="JK19" s="404" t="str">
        <f>IF(ธค!AI20="","",ธค!AI20)</f>
        <v/>
      </c>
      <c r="JL19" s="402" t="str">
        <f>IF(ธค!AJ20="","",ธค!AJ20)</f>
        <v/>
      </c>
      <c r="JM19" s="401" t="str">
        <f>IF(ข้อมูลนร.2!D20="","",ข้อมูลนร.2!D20)</f>
        <v/>
      </c>
      <c r="JN19" s="402"/>
      <c r="JO19" s="404" t="str">
        <f>IF(มค!E20="","",มค!E20)</f>
        <v/>
      </c>
      <c r="JP19" s="404" t="str">
        <f>IF(มค!F20="","",มค!F20)</f>
        <v/>
      </c>
      <c r="JQ19" s="404" t="str">
        <f>IF(มค!G20="","",มค!G20)</f>
        <v/>
      </c>
      <c r="JR19" s="404" t="str">
        <f>IF(มค!H20="","",มค!H20)</f>
        <v/>
      </c>
      <c r="JS19" s="404" t="str">
        <f>IF(มค!I20="","",มค!I20)</f>
        <v/>
      </c>
      <c r="JT19" s="404" t="str">
        <f>IF(มค!J20="","",มค!J20)</f>
        <v/>
      </c>
      <c r="JU19" s="404" t="str">
        <f>IF(มค!K20="","",มค!K20)</f>
        <v/>
      </c>
      <c r="JV19" s="404" t="str">
        <f>IF(มค!L20="","",มค!L20)</f>
        <v/>
      </c>
      <c r="JW19" s="404" t="str">
        <f>IF(มค!M20="","",มค!M20)</f>
        <v/>
      </c>
      <c r="JX19" s="404" t="str">
        <f>IF(มค!N20="","",มค!N20)</f>
        <v/>
      </c>
      <c r="JY19" s="404" t="str">
        <f>IF(มค!O20="","",มค!O20)</f>
        <v/>
      </c>
      <c r="JZ19" s="404" t="str">
        <f>IF(มค!P20="","",มค!P20)</f>
        <v/>
      </c>
      <c r="KA19" s="404" t="str">
        <f>IF(มค!Q20="","",มค!Q20)</f>
        <v/>
      </c>
      <c r="KB19" s="404" t="str">
        <f>IF(มค!R20="","",มค!R20)</f>
        <v/>
      </c>
      <c r="KC19" s="404" t="str">
        <f>IF(มค!S20="","",มค!S20)</f>
        <v/>
      </c>
      <c r="KD19" s="404" t="str">
        <f>IF(มค!T20="","",มค!T20)</f>
        <v/>
      </c>
      <c r="KE19" s="404" t="str">
        <f>IF(มค!U20="","",มค!U20)</f>
        <v/>
      </c>
      <c r="KF19" s="404" t="str">
        <f>IF(มค!V20="","",มค!V20)</f>
        <v/>
      </c>
      <c r="KG19" s="404" t="str">
        <f>IF(มค!W20="","",มค!W20)</f>
        <v/>
      </c>
      <c r="KH19" s="404" t="str">
        <f>IF(มค!X20="","",มค!X20)</f>
        <v/>
      </c>
      <c r="KI19" s="404" t="str">
        <f>IF(มค!Y20="","",มค!Y20)</f>
        <v/>
      </c>
      <c r="KJ19" s="404" t="str">
        <f>IF(มค!Z20="","",มค!Z20)</f>
        <v/>
      </c>
      <c r="KK19" s="404" t="str">
        <f>IF(มค!AA20="","",มค!AA20)</f>
        <v/>
      </c>
      <c r="KL19" s="404" t="str">
        <f>IF(มค!AB20="","",มค!AB20)</f>
        <v/>
      </c>
      <c r="KM19" s="404" t="str">
        <f>IF(มค!AC20="","",มค!AC20)</f>
        <v/>
      </c>
      <c r="KN19" s="404" t="str">
        <f>IF(มค!AD20="","",มค!AD20)</f>
        <v/>
      </c>
      <c r="KO19" s="404" t="str">
        <f>IF(มค!AE20="","",มค!AE20)</f>
        <v/>
      </c>
      <c r="KP19" s="404" t="str">
        <f>IF(มค!AF20="","",มค!AF20)</f>
        <v/>
      </c>
      <c r="KQ19" s="404" t="str">
        <f>IF(มค!AG20="","",มค!AG20)</f>
        <v/>
      </c>
      <c r="KR19" s="404" t="str">
        <f>IF(มค!AH20="","",มค!AH20)</f>
        <v/>
      </c>
      <c r="KS19" s="404" t="str">
        <f>IF(มค!AI20="","",มค!AI20)</f>
        <v/>
      </c>
      <c r="KT19" s="402" t="str">
        <f>IF(มค!AJ20="","",มค!AJ20)</f>
        <v/>
      </c>
      <c r="KU19" s="401" t="str">
        <f>IF(ข้อมูลนร.2!D20="","",ข้อมูลนร.2!D20)</f>
        <v/>
      </c>
      <c r="KV19" s="402"/>
      <c r="KW19" s="404" t="str">
        <f>IF(กพ!E20="","",กพ!E20)</f>
        <v/>
      </c>
      <c r="KX19" s="404" t="str">
        <f>IF(กพ!F20="","",กพ!F20)</f>
        <v/>
      </c>
      <c r="KY19" s="404" t="str">
        <f>IF(กพ!G20="","",กพ!G20)</f>
        <v/>
      </c>
      <c r="KZ19" s="404" t="str">
        <f>IF(กพ!H20="","",กพ!H20)</f>
        <v/>
      </c>
      <c r="LA19" s="404" t="str">
        <f>IF(กพ!I20="","",กพ!I20)</f>
        <v/>
      </c>
      <c r="LB19" s="404" t="str">
        <f>IF(กพ!J20="","",กพ!J20)</f>
        <v/>
      </c>
      <c r="LC19" s="404" t="str">
        <f>IF(กพ!K20="","",กพ!K20)</f>
        <v/>
      </c>
      <c r="LD19" s="404" t="str">
        <f>IF(กพ!L20="","",กพ!L20)</f>
        <v/>
      </c>
      <c r="LE19" s="404" t="str">
        <f>IF(กพ!M20="","",กพ!M20)</f>
        <v/>
      </c>
      <c r="LF19" s="404" t="str">
        <f>IF(กพ!N20="","",กพ!N20)</f>
        <v/>
      </c>
      <c r="LG19" s="404" t="str">
        <f>IF(กพ!O20="","",กพ!O20)</f>
        <v/>
      </c>
      <c r="LH19" s="404" t="str">
        <f>IF(กพ!P20="","",กพ!P20)</f>
        <v/>
      </c>
      <c r="LI19" s="404" t="str">
        <f>IF(กพ!Q20="","",กพ!Q20)</f>
        <v/>
      </c>
      <c r="LJ19" s="404" t="str">
        <f>IF(กพ!R20="","",กพ!R20)</f>
        <v/>
      </c>
      <c r="LK19" s="404" t="str">
        <f>IF(กพ!S20="","",กพ!S20)</f>
        <v/>
      </c>
      <c r="LL19" s="404" t="str">
        <f>IF(กพ!T20="","",กพ!T20)</f>
        <v/>
      </c>
      <c r="LM19" s="404" t="str">
        <f>IF(กพ!U20="","",กพ!U20)</f>
        <v/>
      </c>
      <c r="LN19" s="404" t="str">
        <f>IF(กพ!V20="","",กพ!V20)</f>
        <v/>
      </c>
      <c r="LO19" s="404" t="str">
        <f>IF(กพ!W20="","",กพ!W20)</f>
        <v/>
      </c>
      <c r="LP19" s="404" t="str">
        <f>IF(กพ!X20="","",กพ!X20)</f>
        <v/>
      </c>
      <c r="LQ19" s="404" t="str">
        <f>IF(กพ!Y20="","",กพ!Y20)</f>
        <v/>
      </c>
      <c r="LR19" s="404" t="str">
        <f>IF(กพ!Z20="","",กพ!Z20)</f>
        <v/>
      </c>
      <c r="LS19" s="404" t="str">
        <f>IF(กพ!AA20="","",กพ!AA20)</f>
        <v/>
      </c>
      <c r="LT19" s="404" t="str">
        <f>IF(กพ!AB20="","",กพ!AB20)</f>
        <v/>
      </c>
      <c r="LU19" s="404" t="str">
        <f>IF(กพ!AC20="","",กพ!AC20)</f>
        <v/>
      </c>
      <c r="LV19" s="404" t="str">
        <f>IF(กพ!AD20="","",กพ!AD20)</f>
        <v/>
      </c>
      <c r="LW19" s="404" t="str">
        <f>IF(กพ!AE20="","",กพ!AE20)</f>
        <v/>
      </c>
      <c r="LX19" s="404" t="str">
        <f>IF(กพ!AF20="","",กพ!AF20)</f>
        <v/>
      </c>
      <c r="LY19" s="404" t="str">
        <f>IF(กพ!AG20="","",กพ!AG20)</f>
        <v/>
      </c>
      <c r="LZ19" s="404" t="str">
        <f>IF(กพ!AH20="","",กพ!AH20)</f>
        <v/>
      </c>
      <c r="MA19" s="404" t="str">
        <f>IF(กพ!AI20="","",กพ!AI20)</f>
        <v/>
      </c>
      <c r="MB19" s="402" t="str">
        <f>IF(กพ!AJ20="","",กพ!AJ20)</f>
        <v/>
      </c>
      <c r="MC19" s="401" t="str">
        <f>IF(ข้อมูลนร.2!D20="","",ข้อมูลนร.2!D20)</f>
        <v/>
      </c>
      <c r="MD19" s="402"/>
      <c r="ME19" s="404" t="str">
        <f>IF(มีค!E20="","",มีค!E20)</f>
        <v/>
      </c>
      <c r="MF19" s="404" t="str">
        <f>IF(มีค!F20="","",มีค!F20)</f>
        <v/>
      </c>
      <c r="MG19" s="404" t="str">
        <f>IF(มีค!G20="","",มีค!G20)</f>
        <v/>
      </c>
      <c r="MH19" s="404" t="str">
        <f>IF(มีค!H20="","",มีค!H20)</f>
        <v/>
      </c>
      <c r="MI19" s="404" t="str">
        <f>IF(มีค!I20="","",มีค!I20)</f>
        <v/>
      </c>
      <c r="MJ19" s="404" t="str">
        <f>IF(มีค!J20="","",มีค!J20)</f>
        <v/>
      </c>
      <c r="MK19" s="404" t="str">
        <f>IF(มีค!K20="","",มีค!K20)</f>
        <v/>
      </c>
      <c r="ML19" s="404" t="str">
        <f>IF(มีค!L20="","",มีค!L20)</f>
        <v/>
      </c>
      <c r="MM19" s="404" t="str">
        <f>IF(มีค!M20="","",มีค!M20)</f>
        <v/>
      </c>
      <c r="MN19" s="404" t="str">
        <f>IF(มีค!N20="","",มีค!N20)</f>
        <v/>
      </c>
      <c r="MO19" s="404" t="str">
        <f>IF(มีค!O20="","",มีค!O20)</f>
        <v/>
      </c>
      <c r="MP19" s="404" t="str">
        <f>IF(มีค!P20="","",มีค!P20)</f>
        <v/>
      </c>
      <c r="MQ19" s="404" t="str">
        <f>IF(มีค!Q20="","",มีค!Q20)</f>
        <v/>
      </c>
      <c r="MR19" s="404" t="str">
        <f>IF(มีค!R20="","",มีค!R20)</f>
        <v/>
      </c>
      <c r="MS19" s="404" t="str">
        <f>IF(มีค!S20="","",มีค!S20)</f>
        <v/>
      </c>
      <c r="MT19" s="404" t="str">
        <f>IF(มีค!T20="","",มีค!T20)</f>
        <v/>
      </c>
      <c r="MU19" s="404" t="str">
        <f>IF(มีค!U20="","",มีค!U20)</f>
        <v/>
      </c>
      <c r="MV19" s="404" t="str">
        <f>IF(มีค!V20="","",มีค!V20)</f>
        <v/>
      </c>
      <c r="MW19" s="404" t="str">
        <f>IF(มีค!W20="","",มีค!W20)</f>
        <v/>
      </c>
      <c r="MX19" s="404" t="str">
        <f>IF(มีค!X20="","",มีค!X20)</f>
        <v/>
      </c>
      <c r="MY19" s="404" t="str">
        <f>IF(มีค!Y20="","",มีค!Y20)</f>
        <v/>
      </c>
      <c r="MZ19" s="404" t="str">
        <f>IF(มีค!Z20="","",มีค!Z20)</f>
        <v/>
      </c>
      <c r="NA19" s="404" t="str">
        <f>IF(มีค!AA20="","",มีค!AA20)</f>
        <v/>
      </c>
      <c r="NB19" s="404" t="str">
        <f>IF(มีค!AB20="","",มีค!AB20)</f>
        <v/>
      </c>
      <c r="NC19" s="404" t="str">
        <f>IF(มีค!AC20="","",มีค!AC20)</f>
        <v/>
      </c>
      <c r="ND19" s="404" t="str">
        <f>IF(มีค!AD20="","",มีค!AD20)</f>
        <v/>
      </c>
      <c r="NE19" s="404" t="str">
        <f>IF(มีค!AE20="","",มีค!AE20)</f>
        <v/>
      </c>
      <c r="NF19" s="404" t="str">
        <f>IF(มีค!AF20="","",มีค!AF20)</f>
        <v/>
      </c>
      <c r="NG19" s="404" t="str">
        <f>IF(มีค!AG20="","",มีค!AG20)</f>
        <v/>
      </c>
      <c r="NH19" s="404" t="str">
        <f>IF(มีค!AH20="","",มีค!AH20)</f>
        <v/>
      </c>
      <c r="NI19" s="404" t="str">
        <f>IF(มีค!AI20="","",มีค!AI20)</f>
        <v/>
      </c>
      <c r="NJ19" s="402" t="str">
        <f>IF(มีค!AJ20="","",มีค!AJ20)</f>
        <v/>
      </c>
    </row>
    <row r="20" spans="1:374" s="231" customFormat="1" ht="18" customHeight="1">
      <c r="A20" s="401" t="str">
        <f>IF(ข้อมูลนร.2!D21="","",ข้อมูลนร.2!D21)</f>
        <v/>
      </c>
      <c r="B20" s="402"/>
      <c r="C20" s="403" t="str">
        <f>IF(พค!E21="","",พค!E21)</f>
        <v/>
      </c>
      <c r="D20" s="403" t="str">
        <f>IF(พค!F21="","",พค!F21)</f>
        <v/>
      </c>
      <c r="E20" s="403" t="str">
        <f>IF(พค!G21="","",พค!G21)</f>
        <v/>
      </c>
      <c r="F20" s="403" t="str">
        <f>IF(พค!H21="","",พค!H21)</f>
        <v/>
      </c>
      <c r="G20" s="403" t="str">
        <f>IF(พค!I21="","",พค!I21)</f>
        <v/>
      </c>
      <c r="H20" s="403" t="str">
        <f>IF(พค!J21="","",พค!J21)</f>
        <v/>
      </c>
      <c r="I20" s="403" t="str">
        <f>IF(พค!K21="","",พค!K21)</f>
        <v/>
      </c>
      <c r="J20" s="403" t="str">
        <f>IF(พค!L21="","",พค!L21)</f>
        <v/>
      </c>
      <c r="K20" s="403" t="str">
        <f>IF(พค!M21="","",พค!M21)</f>
        <v/>
      </c>
      <c r="L20" s="403" t="str">
        <f>IF(พค!N21="","",พค!N21)</f>
        <v/>
      </c>
      <c r="M20" s="403" t="str">
        <f>IF(พค!O21="","",พค!O21)</f>
        <v/>
      </c>
      <c r="N20" s="403" t="str">
        <f>IF(พค!P21="","",พค!P21)</f>
        <v/>
      </c>
      <c r="O20" s="403" t="str">
        <f>IF(พค!Q21="","",พค!Q21)</f>
        <v/>
      </c>
      <c r="P20" s="403" t="str">
        <f>IF(พค!R21="","",พค!R21)</f>
        <v/>
      </c>
      <c r="Q20" s="403" t="str">
        <f>IF(พค!S21="","",พค!S21)</f>
        <v/>
      </c>
      <c r="R20" s="403" t="str">
        <f>IF(พค!T21="","",พค!T21)</f>
        <v/>
      </c>
      <c r="S20" s="403" t="str">
        <f>IF(พค!U21="","",พค!U21)</f>
        <v/>
      </c>
      <c r="T20" s="403" t="str">
        <f>IF(พค!V21="","",พค!V21)</f>
        <v/>
      </c>
      <c r="U20" s="403" t="str">
        <f>IF(พค!W21="","",พค!W21)</f>
        <v/>
      </c>
      <c r="V20" s="403" t="str">
        <f>IF(พค!X21="","",พค!X21)</f>
        <v/>
      </c>
      <c r="W20" s="403" t="str">
        <f>IF(พค!Y21="","",พค!Y21)</f>
        <v/>
      </c>
      <c r="X20" s="403" t="str">
        <f>IF(พค!Z21="","",พค!Z21)</f>
        <v/>
      </c>
      <c r="Y20" s="403" t="str">
        <f>IF(พค!AA21="","",พค!AA21)</f>
        <v/>
      </c>
      <c r="Z20" s="403" t="str">
        <f>IF(พค!AB21="","",พค!AB21)</f>
        <v/>
      </c>
      <c r="AA20" s="403" t="str">
        <f>IF(พค!AC21="","",พค!AC21)</f>
        <v/>
      </c>
      <c r="AB20" s="403" t="str">
        <f>IF(พค!AD21="","",พค!AD21)</f>
        <v/>
      </c>
      <c r="AC20" s="403" t="str">
        <f>IF(พค!AE21="","",พค!AE21)</f>
        <v/>
      </c>
      <c r="AD20" s="403" t="str">
        <f>IF(พค!AF21="","",พค!AF21)</f>
        <v/>
      </c>
      <c r="AE20" s="403" t="str">
        <f>IF(พค!AG21="","",พค!AG21)</f>
        <v/>
      </c>
      <c r="AF20" s="403" t="str">
        <f>IF(พค!AH21="","",พค!AH21)</f>
        <v/>
      </c>
      <c r="AG20" s="403" t="str">
        <f>IF(พค!AI21="","",พค!AI21)</f>
        <v/>
      </c>
      <c r="AH20" s="402" t="str">
        <f>IF(พค!AJ21="","",พค!AJ21)</f>
        <v/>
      </c>
      <c r="AI20" s="401" t="str">
        <f>IF(ข้อมูลนร.2!D21="","",ข้อมูลนร.2!D21)</f>
        <v/>
      </c>
      <c r="AJ20" s="402"/>
      <c r="AK20" s="404" t="str">
        <f>IF(มิย!E21="","",มิย!E21)</f>
        <v/>
      </c>
      <c r="AL20" s="404" t="str">
        <f>IF(มิย!F21="","",มิย!F21)</f>
        <v/>
      </c>
      <c r="AM20" s="404" t="str">
        <f>IF(มิย!G21="","",มิย!G21)</f>
        <v/>
      </c>
      <c r="AN20" s="404" t="str">
        <f>IF(มิย!H21="","",มิย!H21)</f>
        <v/>
      </c>
      <c r="AO20" s="404" t="str">
        <f>IF(มิย!I21="","",มิย!I21)</f>
        <v/>
      </c>
      <c r="AP20" s="404" t="str">
        <f>IF(มิย!J21="","",มิย!J21)</f>
        <v/>
      </c>
      <c r="AQ20" s="404" t="str">
        <f>IF(มิย!K21="","",มิย!K21)</f>
        <v/>
      </c>
      <c r="AR20" s="404" t="str">
        <f>IF(มิย!L21="","",มิย!L21)</f>
        <v/>
      </c>
      <c r="AS20" s="404" t="str">
        <f>IF(มิย!M21="","",มิย!M21)</f>
        <v/>
      </c>
      <c r="AT20" s="404" t="str">
        <f>IF(มิย!N21="","",มิย!N21)</f>
        <v/>
      </c>
      <c r="AU20" s="404" t="str">
        <f>IF(มิย!O21="","",มิย!O21)</f>
        <v/>
      </c>
      <c r="AV20" s="404" t="str">
        <f>IF(มิย!P21="","",มิย!P21)</f>
        <v/>
      </c>
      <c r="AW20" s="404" t="str">
        <f>IF(มิย!Q21="","",มิย!Q21)</f>
        <v/>
      </c>
      <c r="AX20" s="404" t="str">
        <f>IF(มิย!R21="","",มิย!R21)</f>
        <v/>
      </c>
      <c r="AY20" s="404" t="str">
        <f>IF(มิย!S21="","",มิย!S21)</f>
        <v/>
      </c>
      <c r="AZ20" s="404" t="str">
        <f>IF(มิย!T21="","",มิย!T21)</f>
        <v/>
      </c>
      <c r="BA20" s="404" t="str">
        <f>IF(มิย!U21="","",มิย!U21)</f>
        <v/>
      </c>
      <c r="BB20" s="404" t="str">
        <f>IF(มิย!V21="","",มิย!V21)</f>
        <v/>
      </c>
      <c r="BC20" s="404" t="str">
        <f>IF(มิย!W21="","",มิย!W21)</f>
        <v/>
      </c>
      <c r="BD20" s="404" t="str">
        <f>IF(มิย!X21="","",มิย!X21)</f>
        <v/>
      </c>
      <c r="BE20" s="404" t="str">
        <f>IF(มิย!Y21="","",มิย!Y21)</f>
        <v/>
      </c>
      <c r="BF20" s="404" t="str">
        <f>IF(มิย!Z21="","",มิย!Z21)</f>
        <v/>
      </c>
      <c r="BG20" s="404" t="str">
        <f>IF(มิย!AA21="","",มิย!AA21)</f>
        <v/>
      </c>
      <c r="BH20" s="404" t="str">
        <f>IF(มิย!AB21="","",มิย!AB21)</f>
        <v/>
      </c>
      <c r="BI20" s="404" t="str">
        <f>IF(มิย!AC21="","",มิย!AC21)</f>
        <v/>
      </c>
      <c r="BJ20" s="404" t="str">
        <f>IF(มิย!AD21="","",มิย!AD21)</f>
        <v/>
      </c>
      <c r="BK20" s="404" t="str">
        <f>IF(มิย!AE21="","",มิย!AE21)</f>
        <v/>
      </c>
      <c r="BL20" s="404" t="str">
        <f>IF(มิย!AF21="","",มิย!AF21)</f>
        <v/>
      </c>
      <c r="BM20" s="404" t="str">
        <f>IF(มิย!AG21="","",มิย!AG21)</f>
        <v/>
      </c>
      <c r="BN20" s="404" t="str">
        <f>IF(มิย!AH21="","",มิย!AH21)</f>
        <v/>
      </c>
      <c r="BO20" s="404" t="str">
        <f>IF(มิย!AI21="","",มิย!AI21)</f>
        <v/>
      </c>
      <c r="BP20" s="402" t="str">
        <f>IF(มิย!AJ21="","",มิย!AJ21)</f>
        <v/>
      </c>
      <c r="BQ20" s="401" t="str">
        <f>IF(ข้อมูลนร.2!D21="","",ข้อมูลนร.2!D21)</f>
        <v/>
      </c>
      <c r="BR20" s="402"/>
      <c r="BS20" s="402" t="str">
        <f>IF(กค!E21="","",กค!E21)</f>
        <v/>
      </c>
      <c r="BT20" s="404" t="str">
        <f>IF(กค!F21="","",กค!F21)</f>
        <v/>
      </c>
      <c r="BU20" s="404" t="str">
        <f>IF(กค!G21="","",กค!G21)</f>
        <v/>
      </c>
      <c r="BV20" s="404" t="str">
        <f>IF(กค!H21="","",กค!H21)</f>
        <v/>
      </c>
      <c r="BW20" s="404" t="str">
        <f>IF(กค!I21="","",กค!I21)</f>
        <v/>
      </c>
      <c r="BX20" s="404" t="str">
        <f>IF(กค!J21="","",กค!J21)</f>
        <v/>
      </c>
      <c r="BY20" s="404" t="str">
        <f>IF(กค!K21="","",กค!K21)</f>
        <v/>
      </c>
      <c r="BZ20" s="404" t="str">
        <f>IF(กค!L21="","",กค!L21)</f>
        <v/>
      </c>
      <c r="CA20" s="404" t="str">
        <f>IF(กค!M21="","",กค!M21)</f>
        <v/>
      </c>
      <c r="CB20" s="404" t="str">
        <f>IF(กค!N21="","",กค!N21)</f>
        <v/>
      </c>
      <c r="CC20" s="404" t="str">
        <f>IF(กค!O21="","",กค!O21)</f>
        <v/>
      </c>
      <c r="CD20" s="404" t="str">
        <f>IF(กค!P21="","",กค!P21)</f>
        <v/>
      </c>
      <c r="CE20" s="404" t="str">
        <f>IF(กค!Q21="","",กค!Q21)</f>
        <v/>
      </c>
      <c r="CF20" s="404" t="str">
        <f>IF(กค!R21="","",กค!R21)</f>
        <v/>
      </c>
      <c r="CG20" s="404" t="str">
        <f>IF(กค!S21="","",กค!S21)</f>
        <v/>
      </c>
      <c r="CH20" s="404" t="str">
        <f>IF(กค!T21="","",กค!T21)</f>
        <v/>
      </c>
      <c r="CI20" s="404" t="str">
        <f>IF(กค!U21="","",กค!U21)</f>
        <v/>
      </c>
      <c r="CJ20" s="404" t="str">
        <f>IF(กค!V21="","",กค!V21)</f>
        <v/>
      </c>
      <c r="CK20" s="404" t="str">
        <f>IF(กค!W21="","",กค!W21)</f>
        <v/>
      </c>
      <c r="CL20" s="404" t="str">
        <f>IF(กค!X21="","",กค!X21)</f>
        <v/>
      </c>
      <c r="CM20" s="404" t="str">
        <f>IF(กค!Y21="","",กค!Y21)</f>
        <v/>
      </c>
      <c r="CN20" s="404" t="str">
        <f>IF(กค!Z21="","",กค!Z21)</f>
        <v/>
      </c>
      <c r="CO20" s="404" t="str">
        <f>IF(กค!AA21="","",กค!AA21)</f>
        <v/>
      </c>
      <c r="CP20" s="404" t="str">
        <f>IF(กค!AB21="","",กค!AB21)</f>
        <v/>
      </c>
      <c r="CQ20" s="404" t="str">
        <f>IF(กค!AC21="","",กค!AC21)</f>
        <v/>
      </c>
      <c r="CR20" s="404" t="str">
        <f>IF(กค!AD21="","",กค!AD21)</f>
        <v/>
      </c>
      <c r="CS20" s="404" t="str">
        <f>IF(กค!AE21="","",กค!AE21)</f>
        <v/>
      </c>
      <c r="CT20" s="404" t="str">
        <f>IF(กค!AF21="","",กค!AF21)</f>
        <v/>
      </c>
      <c r="CU20" s="404" t="str">
        <f>IF(กค!AG21="","",กค!AG21)</f>
        <v/>
      </c>
      <c r="CV20" s="404" t="str">
        <f>IF(กค!AH21="","",กค!AH21)</f>
        <v/>
      </c>
      <c r="CW20" s="404" t="str">
        <f>IF(กค!AI21="","",กค!AI21)</f>
        <v/>
      </c>
      <c r="CX20" s="402" t="str">
        <f>IF(กค!AJ21="","",กค!AJ21)</f>
        <v/>
      </c>
      <c r="CY20" s="401" t="str">
        <f>IF(ข้อมูลนร.2!D21="","",ข้อมูลนร.2!D21)</f>
        <v/>
      </c>
      <c r="CZ20" s="402"/>
      <c r="DA20" s="404" t="str">
        <f>IF(สค!E21="","",สค!E21)</f>
        <v/>
      </c>
      <c r="DB20" s="404" t="str">
        <f>IF(สค!F21="","",สค!F21)</f>
        <v/>
      </c>
      <c r="DC20" s="404" t="str">
        <f>IF(สค!G21="","",สค!G21)</f>
        <v/>
      </c>
      <c r="DD20" s="404" t="str">
        <f>IF(สค!H21="","",สค!H21)</f>
        <v/>
      </c>
      <c r="DE20" s="404" t="str">
        <f>IF(สค!I21="","",สค!I21)</f>
        <v/>
      </c>
      <c r="DF20" s="404" t="str">
        <f>IF(สค!J21="","",สค!J21)</f>
        <v/>
      </c>
      <c r="DG20" s="404" t="str">
        <f>IF(สค!K21="","",สค!K21)</f>
        <v/>
      </c>
      <c r="DH20" s="404" t="str">
        <f>IF(สค!L21="","",สค!L21)</f>
        <v/>
      </c>
      <c r="DI20" s="404" t="str">
        <f>IF(สค!M21="","",สค!M21)</f>
        <v/>
      </c>
      <c r="DJ20" s="404" t="str">
        <f>IF(สค!N21="","",สค!N21)</f>
        <v/>
      </c>
      <c r="DK20" s="404" t="str">
        <f>IF(สค!O21="","",สค!O21)</f>
        <v/>
      </c>
      <c r="DL20" s="404" t="str">
        <f>IF(สค!P21="","",สค!P21)</f>
        <v/>
      </c>
      <c r="DM20" s="404" t="str">
        <f>IF(สค!Q21="","",สค!Q21)</f>
        <v/>
      </c>
      <c r="DN20" s="404" t="str">
        <f>IF(สค!R21="","",สค!R21)</f>
        <v/>
      </c>
      <c r="DO20" s="404" t="str">
        <f>IF(สค!S21="","",สค!S21)</f>
        <v/>
      </c>
      <c r="DP20" s="404" t="str">
        <f>IF(สค!T21="","",สค!T21)</f>
        <v/>
      </c>
      <c r="DQ20" s="404" t="str">
        <f>IF(สค!U21="","",สค!U21)</f>
        <v/>
      </c>
      <c r="DR20" s="404" t="str">
        <f>IF(สค!V21="","",สค!V21)</f>
        <v/>
      </c>
      <c r="DS20" s="404" t="str">
        <f>IF(สค!W21="","",สค!W21)</f>
        <v/>
      </c>
      <c r="DT20" s="404" t="str">
        <f>IF(สค!X21="","",สค!X21)</f>
        <v/>
      </c>
      <c r="DU20" s="404" t="str">
        <f>IF(สค!Y21="","",สค!Y21)</f>
        <v/>
      </c>
      <c r="DV20" s="404" t="str">
        <f>IF(สค!Z21="","",สค!Z21)</f>
        <v/>
      </c>
      <c r="DW20" s="404" t="str">
        <f>IF(สค!AA21="","",สค!AA21)</f>
        <v/>
      </c>
      <c r="DX20" s="404" t="str">
        <f>IF(สค!AB21="","",สค!AB21)</f>
        <v/>
      </c>
      <c r="DY20" s="404" t="str">
        <f>IF(สค!AC21="","",สค!AC21)</f>
        <v/>
      </c>
      <c r="DZ20" s="404" t="str">
        <f>IF(สค!AD21="","",สค!AD21)</f>
        <v/>
      </c>
      <c r="EA20" s="404" t="str">
        <f>IF(สค!AE21="","",สค!AE21)</f>
        <v/>
      </c>
      <c r="EB20" s="404" t="str">
        <f>IF(สค!AF21="","",สค!AF21)</f>
        <v/>
      </c>
      <c r="EC20" s="404" t="str">
        <f>IF(สค!AG21="","",สค!AG21)</f>
        <v/>
      </c>
      <c r="ED20" s="404" t="str">
        <f>IF(สค!AH21="","",สค!AH21)</f>
        <v/>
      </c>
      <c r="EE20" s="404" t="str">
        <f>IF(สค!AI21="","",สค!AI21)</f>
        <v/>
      </c>
      <c r="EF20" s="402" t="str">
        <f>IF(สค!AJ21="","",สค!AJ21)</f>
        <v/>
      </c>
      <c r="EG20" s="401" t="str">
        <f>IF(ข้อมูลนร.2!D21="","",ข้อมูลนร.2!D21)</f>
        <v/>
      </c>
      <c r="EH20" s="402"/>
      <c r="EI20" s="404" t="str">
        <f>IF(กย!E21="","",กย!E21)</f>
        <v/>
      </c>
      <c r="EJ20" s="404" t="str">
        <f>IF(กย!F21="","",กย!F21)</f>
        <v/>
      </c>
      <c r="EK20" s="404" t="str">
        <f>IF(กย!G21="","",กย!G21)</f>
        <v/>
      </c>
      <c r="EL20" s="404" t="str">
        <f>IF(กย!H21="","",กย!H21)</f>
        <v/>
      </c>
      <c r="EM20" s="404" t="str">
        <f>IF(กย!I21="","",กย!I21)</f>
        <v/>
      </c>
      <c r="EN20" s="404" t="str">
        <f>IF(กย!J21="","",กย!J21)</f>
        <v/>
      </c>
      <c r="EO20" s="404" t="str">
        <f>IF(กย!K21="","",กย!K21)</f>
        <v/>
      </c>
      <c r="EP20" s="404" t="str">
        <f>IF(กย!L21="","",กย!L21)</f>
        <v/>
      </c>
      <c r="EQ20" s="404" t="str">
        <f>IF(กย!M21="","",กย!M21)</f>
        <v/>
      </c>
      <c r="ER20" s="404" t="str">
        <f>IF(กย!N21="","",กย!N21)</f>
        <v/>
      </c>
      <c r="ES20" s="404" t="str">
        <f>IF(กย!O21="","",กย!O21)</f>
        <v/>
      </c>
      <c r="ET20" s="404" t="str">
        <f>IF(กย!P21="","",กย!P21)</f>
        <v/>
      </c>
      <c r="EU20" s="404" t="str">
        <f>IF(กย!Q21="","",กย!Q21)</f>
        <v/>
      </c>
      <c r="EV20" s="404" t="str">
        <f>IF(กย!R21="","",กย!R21)</f>
        <v/>
      </c>
      <c r="EW20" s="404" t="str">
        <f>IF(กย!S21="","",กย!S21)</f>
        <v/>
      </c>
      <c r="EX20" s="404" t="str">
        <f>IF(กย!T21="","",กย!T21)</f>
        <v/>
      </c>
      <c r="EY20" s="404" t="str">
        <f>IF(กย!U21="","",กย!U21)</f>
        <v/>
      </c>
      <c r="EZ20" s="404" t="str">
        <f>IF(กย!V21="","",กย!V21)</f>
        <v/>
      </c>
      <c r="FA20" s="404" t="str">
        <f>IF(กย!W21="","",กย!W21)</f>
        <v/>
      </c>
      <c r="FB20" s="404" t="str">
        <f>IF(กย!X21="","",กย!X21)</f>
        <v/>
      </c>
      <c r="FC20" s="404" t="str">
        <f>IF(กย!Y21="","",กย!Y21)</f>
        <v/>
      </c>
      <c r="FD20" s="404" t="str">
        <f>IF(กย!Z21="","",กย!Z21)</f>
        <v/>
      </c>
      <c r="FE20" s="404" t="str">
        <f>IF(กย!AA21="","",กย!AA21)</f>
        <v/>
      </c>
      <c r="FF20" s="404" t="str">
        <f>IF(กย!AB21="","",กย!AB21)</f>
        <v/>
      </c>
      <c r="FG20" s="404" t="str">
        <f>IF(กย!AC21="","",กย!AC21)</f>
        <v/>
      </c>
      <c r="FH20" s="404" t="str">
        <f>IF(กย!AD21="","",กย!AD21)</f>
        <v/>
      </c>
      <c r="FI20" s="404" t="str">
        <f>IF(กย!AE21="","",กย!AE21)</f>
        <v/>
      </c>
      <c r="FJ20" s="404" t="str">
        <f>IF(กย!AF21="","",กย!AF21)</f>
        <v/>
      </c>
      <c r="FK20" s="404" t="str">
        <f>IF(กย!AG21="","",กย!AG21)</f>
        <v/>
      </c>
      <c r="FL20" s="404" t="str">
        <f>IF(กย!AH21="","",กย!AH21)</f>
        <v/>
      </c>
      <c r="FM20" s="404" t="str">
        <f>IF(กย!AI21="","",กย!AI21)</f>
        <v/>
      </c>
      <c r="FN20" s="402" t="str">
        <f>IF(กย!AJ21="","",กย!AJ21)</f>
        <v/>
      </c>
      <c r="FO20" s="401" t="str">
        <f>IF(ข้อมูลนร.2!D21="","",ข้อมูลนร.2!D21)</f>
        <v/>
      </c>
      <c r="FP20" s="402"/>
      <c r="FQ20" s="404" t="str">
        <f>IF(ตค!E21="","",ตค!E21)</f>
        <v/>
      </c>
      <c r="FR20" s="404" t="str">
        <f>IF(ตค!F21="","",ตค!F21)</f>
        <v/>
      </c>
      <c r="FS20" s="404" t="str">
        <f>IF(ตค!G21="","",ตค!G21)</f>
        <v/>
      </c>
      <c r="FT20" s="404" t="str">
        <f>IF(ตค!H21="","",ตค!H21)</f>
        <v/>
      </c>
      <c r="FU20" s="404" t="str">
        <f>IF(ตค!I21="","",ตค!I21)</f>
        <v/>
      </c>
      <c r="FV20" s="404" t="str">
        <f>IF(ตค!J21="","",ตค!J21)</f>
        <v/>
      </c>
      <c r="FW20" s="404" t="str">
        <f>IF(ตค!K21="","",ตค!K21)</f>
        <v/>
      </c>
      <c r="FX20" s="404" t="str">
        <f>IF(ตค!L21="","",ตค!L21)</f>
        <v/>
      </c>
      <c r="FY20" s="404" t="str">
        <f>IF(ตค!M21="","",ตค!M21)</f>
        <v/>
      </c>
      <c r="FZ20" s="404" t="str">
        <f>IF(ตค!N21="","",ตค!N21)</f>
        <v/>
      </c>
      <c r="GA20" s="404" t="str">
        <f>IF(ตค!O21="","",ตค!O21)</f>
        <v/>
      </c>
      <c r="GB20" s="404" t="str">
        <f>IF(ตค!P21="","",ตค!P21)</f>
        <v/>
      </c>
      <c r="GC20" s="404" t="str">
        <f>IF(ตค!Q21="","",ตค!Q21)</f>
        <v/>
      </c>
      <c r="GD20" s="404" t="str">
        <f>IF(ตค!R21="","",ตค!R21)</f>
        <v/>
      </c>
      <c r="GE20" s="404" t="str">
        <f>IF(ตค!S21="","",ตค!S21)</f>
        <v/>
      </c>
      <c r="GF20" s="404" t="str">
        <f>IF(ตค!T21="","",ตค!T21)</f>
        <v/>
      </c>
      <c r="GG20" s="404" t="str">
        <f>IF(ตค!U21="","",ตค!U21)</f>
        <v/>
      </c>
      <c r="GH20" s="404" t="str">
        <f>IF(ตค!V21="","",ตค!V21)</f>
        <v/>
      </c>
      <c r="GI20" s="404" t="str">
        <f>IF(ตค!W21="","",ตค!W21)</f>
        <v/>
      </c>
      <c r="GJ20" s="404" t="str">
        <f>IF(ตค!X21="","",ตค!X21)</f>
        <v/>
      </c>
      <c r="GK20" s="404" t="str">
        <f>IF(ตค!Y21="","",ตค!Y21)</f>
        <v/>
      </c>
      <c r="GL20" s="404" t="str">
        <f>IF(ตค!Z21="","",ตค!Z21)</f>
        <v/>
      </c>
      <c r="GM20" s="404" t="str">
        <f>IF(ตค!AA21="","",ตค!AA21)</f>
        <v/>
      </c>
      <c r="GN20" s="404" t="str">
        <f>IF(ตค!AB21="","",ตค!AB21)</f>
        <v/>
      </c>
      <c r="GO20" s="404" t="str">
        <f>IF(ตค!AC21="","",ตค!AC21)</f>
        <v/>
      </c>
      <c r="GP20" s="404" t="str">
        <f>IF(ตค!AD21="","",ตค!AD21)</f>
        <v/>
      </c>
      <c r="GQ20" s="404" t="str">
        <f>IF(ตค!AE21="","",ตค!AE21)</f>
        <v/>
      </c>
      <c r="GR20" s="404" t="str">
        <f>IF(ตค!AF21="","",ตค!AF21)</f>
        <v/>
      </c>
      <c r="GS20" s="404" t="str">
        <f>IF(ตค!AG21="","",ตค!AG21)</f>
        <v/>
      </c>
      <c r="GT20" s="404" t="str">
        <f>IF(ตค!AH21="","",ตค!AH21)</f>
        <v/>
      </c>
      <c r="GU20" s="404" t="str">
        <f>IF(ตค!AI21="","",ตค!AI21)</f>
        <v/>
      </c>
      <c r="GV20" s="402" t="str">
        <f>IF(ตค!AJ21="","",ตค!AJ21)</f>
        <v/>
      </c>
      <c r="GW20" s="401" t="str">
        <f>IF(ข้อมูลนร.2!D21="","",ข้อมูลนร.2!D21)</f>
        <v/>
      </c>
      <c r="GX20" s="402"/>
      <c r="GY20" s="403" t="str">
        <f>IF(พย!E21="","",พย!E21)</f>
        <v/>
      </c>
      <c r="GZ20" s="403" t="str">
        <f>IF(พย!F21="","",พย!F21)</f>
        <v/>
      </c>
      <c r="HA20" s="403" t="str">
        <f>IF(พย!G21="","",พย!G21)</f>
        <v/>
      </c>
      <c r="HB20" s="403" t="str">
        <f>IF(พย!H21="","",พย!H21)</f>
        <v/>
      </c>
      <c r="HC20" s="403" t="str">
        <f>IF(พย!I21="","",พย!I21)</f>
        <v/>
      </c>
      <c r="HD20" s="403" t="str">
        <f>IF(พย!J21="","",พย!J21)</f>
        <v/>
      </c>
      <c r="HE20" s="403" t="str">
        <f>IF(พย!K21="","",พย!K21)</f>
        <v/>
      </c>
      <c r="HF20" s="403" t="str">
        <f>IF(พย!L21="","",พย!L21)</f>
        <v/>
      </c>
      <c r="HG20" s="403" t="str">
        <f>IF(พย!M21="","",พย!M21)</f>
        <v/>
      </c>
      <c r="HH20" s="403" t="str">
        <f>IF(พย!N21="","",พย!N21)</f>
        <v/>
      </c>
      <c r="HI20" s="403" t="str">
        <f>IF(พย!O21="","",พย!O21)</f>
        <v/>
      </c>
      <c r="HJ20" s="403" t="str">
        <f>IF(พย!P21="","",พย!P21)</f>
        <v/>
      </c>
      <c r="HK20" s="403" t="str">
        <f>IF(พย!Q21="","",พย!Q21)</f>
        <v/>
      </c>
      <c r="HL20" s="403" t="str">
        <f>IF(พย!R21="","",พย!R21)</f>
        <v/>
      </c>
      <c r="HM20" s="403" t="str">
        <f>IF(พย!S21="","",พย!S21)</f>
        <v/>
      </c>
      <c r="HN20" s="403" t="str">
        <f>IF(พย!T21="","",พย!T21)</f>
        <v/>
      </c>
      <c r="HO20" s="403" t="str">
        <f>IF(พย!U21="","",พย!U21)</f>
        <v/>
      </c>
      <c r="HP20" s="403" t="str">
        <f>IF(พย!V21="","",พย!V21)</f>
        <v/>
      </c>
      <c r="HQ20" s="403" t="str">
        <f>IF(พย!W21="","",พย!W21)</f>
        <v/>
      </c>
      <c r="HR20" s="403" t="str">
        <f>IF(พย!X21="","",พย!X21)</f>
        <v/>
      </c>
      <c r="HS20" s="403" t="str">
        <f>IF(พย!Y21="","",พย!Y21)</f>
        <v/>
      </c>
      <c r="HT20" s="403" t="str">
        <f>IF(พย!Z21="","",พย!Z21)</f>
        <v/>
      </c>
      <c r="HU20" s="403" t="str">
        <f>IF(พย!AA21="","",พย!AA21)</f>
        <v/>
      </c>
      <c r="HV20" s="403" t="str">
        <f>IF(พย!AB21="","",พย!AB21)</f>
        <v/>
      </c>
      <c r="HW20" s="403" t="str">
        <f>IF(พย!AC21="","",พย!AC21)</f>
        <v/>
      </c>
      <c r="HX20" s="403" t="str">
        <f>IF(พย!AD21="","",พย!AD21)</f>
        <v/>
      </c>
      <c r="HY20" s="403" t="str">
        <f>IF(พย!AE21="","",พย!AE21)</f>
        <v/>
      </c>
      <c r="HZ20" s="403" t="str">
        <f>IF(พย!AF21="","",พย!AF21)</f>
        <v/>
      </c>
      <c r="IA20" s="403" t="str">
        <f>IF(พย!AG21="","",พย!AG21)</f>
        <v/>
      </c>
      <c r="IB20" s="403" t="str">
        <f>IF(พย!AH21="","",พย!AH21)</f>
        <v/>
      </c>
      <c r="IC20" s="403" t="str">
        <f>IF(พย!AI21="","",พย!AI21)</f>
        <v/>
      </c>
      <c r="ID20" s="402" t="str">
        <f>IF(พย!AJ21="","",พย!AJ21)</f>
        <v/>
      </c>
      <c r="IE20" s="401" t="str">
        <f>IF(ข้อมูลนร.2!D21="","",ข้อมูลนร.2!D21)</f>
        <v/>
      </c>
      <c r="IF20" s="402"/>
      <c r="IG20" s="404" t="str">
        <f>IF(ธค!E21="","",ธค!E21)</f>
        <v/>
      </c>
      <c r="IH20" s="404" t="str">
        <f>IF(ธค!F21="","",ธค!F21)</f>
        <v/>
      </c>
      <c r="II20" s="404" t="str">
        <f>IF(ธค!G21="","",ธค!G21)</f>
        <v/>
      </c>
      <c r="IJ20" s="404" t="str">
        <f>IF(ธค!H21="","",ธค!H21)</f>
        <v/>
      </c>
      <c r="IK20" s="404" t="str">
        <f>IF(ธค!I21="","",ธค!I21)</f>
        <v/>
      </c>
      <c r="IL20" s="404" t="str">
        <f>IF(ธค!J21="","",ธค!J21)</f>
        <v/>
      </c>
      <c r="IM20" s="404" t="str">
        <f>IF(ธค!K21="","",ธค!K21)</f>
        <v/>
      </c>
      <c r="IN20" s="404" t="str">
        <f>IF(ธค!L21="","",ธค!L21)</f>
        <v/>
      </c>
      <c r="IO20" s="404" t="str">
        <f>IF(ธค!M21="","",ธค!M21)</f>
        <v/>
      </c>
      <c r="IP20" s="404" t="str">
        <f>IF(ธค!N21="","",ธค!N21)</f>
        <v/>
      </c>
      <c r="IQ20" s="404" t="str">
        <f>IF(ธค!O21="","",ธค!O21)</f>
        <v/>
      </c>
      <c r="IR20" s="404" t="str">
        <f>IF(ธค!P21="","",ธค!P21)</f>
        <v/>
      </c>
      <c r="IS20" s="404" t="str">
        <f>IF(ธค!Q21="","",ธค!Q21)</f>
        <v/>
      </c>
      <c r="IT20" s="404" t="str">
        <f>IF(ธค!R21="","",ธค!R21)</f>
        <v/>
      </c>
      <c r="IU20" s="404" t="str">
        <f>IF(ธค!S21="","",ธค!S21)</f>
        <v/>
      </c>
      <c r="IV20" s="404" t="str">
        <f>IF(ธค!T21="","",ธค!T21)</f>
        <v/>
      </c>
      <c r="IW20" s="404" t="str">
        <f>IF(ธค!U21="","",ธค!U21)</f>
        <v/>
      </c>
      <c r="IX20" s="404" t="str">
        <f>IF(ธค!V21="","",ธค!V21)</f>
        <v/>
      </c>
      <c r="IY20" s="404" t="str">
        <f>IF(ธค!W21="","",ธค!W21)</f>
        <v/>
      </c>
      <c r="IZ20" s="404" t="str">
        <f>IF(ธค!X21="","",ธค!X21)</f>
        <v/>
      </c>
      <c r="JA20" s="404" t="str">
        <f>IF(ธค!Y21="","",ธค!Y21)</f>
        <v/>
      </c>
      <c r="JB20" s="404" t="str">
        <f>IF(ธค!Z21="","",ธค!Z21)</f>
        <v/>
      </c>
      <c r="JC20" s="404" t="str">
        <f>IF(ธค!AA21="","",ธค!AA21)</f>
        <v/>
      </c>
      <c r="JD20" s="404" t="str">
        <f>IF(ธค!AB21="","",ธค!AB21)</f>
        <v/>
      </c>
      <c r="JE20" s="404" t="str">
        <f>IF(ธค!AC21="","",ธค!AC21)</f>
        <v/>
      </c>
      <c r="JF20" s="404" t="str">
        <f>IF(ธค!AD21="","",ธค!AD21)</f>
        <v/>
      </c>
      <c r="JG20" s="404" t="str">
        <f>IF(ธค!AE21="","",ธค!AE21)</f>
        <v/>
      </c>
      <c r="JH20" s="404" t="str">
        <f>IF(ธค!AF21="","",ธค!AF21)</f>
        <v/>
      </c>
      <c r="JI20" s="404" t="str">
        <f>IF(ธค!AG21="","",ธค!AG21)</f>
        <v/>
      </c>
      <c r="JJ20" s="404" t="str">
        <f>IF(ธค!AH21="","",ธค!AH21)</f>
        <v/>
      </c>
      <c r="JK20" s="404" t="str">
        <f>IF(ธค!AI21="","",ธค!AI21)</f>
        <v/>
      </c>
      <c r="JL20" s="402" t="str">
        <f>IF(ธค!AJ21="","",ธค!AJ21)</f>
        <v/>
      </c>
      <c r="JM20" s="401" t="str">
        <f>IF(ข้อมูลนร.2!D21="","",ข้อมูลนร.2!D21)</f>
        <v/>
      </c>
      <c r="JN20" s="402"/>
      <c r="JO20" s="404" t="str">
        <f>IF(มค!E21="","",มค!E21)</f>
        <v/>
      </c>
      <c r="JP20" s="404" t="str">
        <f>IF(มค!F21="","",มค!F21)</f>
        <v/>
      </c>
      <c r="JQ20" s="404" t="str">
        <f>IF(มค!G21="","",มค!G21)</f>
        <v/>
      </c>
      <c r="JR20" s="404" t="str">
        <f>IF(มค!H21="","",มค!H21)</f>
        <v/>
      </c>
      <c r="JS20" s="404" t="str">
        <f>IF(มค!I21="","",มค!I21)</f>
        <v/>
      </c>
      <c r="JT20" s="404" t="str">
        <f>IF(มค!J21="","",มค!J21)</f>
        <v/>
      </c>
      <c r="JU20" s="404" t="str">
        <f>IF(มค!K21="","",มค!K21)</f>
        <v/>
      </c>
      <c r="JV20" s="404" t="str">
        <f>IF(มค!L21="","",มค!L21)</f>
        <v/>
      </c>
      <c r="JW20" s="404" t="str">
        <f>IF(มค!M21="","",มค!M21)</f>
        <v/>
      </c>
      <c r="JX20" s="404" t="str">
        <f>IF(มค!N21="","",มค!N21)</f>
        <v/>
      </c>
      <c r="JY20" s="404" t="str">
        <f>IF(มค!O21="","",มค!O21)</f>
        <v/>
      </c>
      <c r="JZ20" s="404" t="str">
        <f>IF(มค!P21="","",มค!P21)</f>
        <v/>
      </c>
      <c r="KA20" s="404" t="str">
        <f>IF(มค!Q21="","",มค!Q21)</f>
        <v/>
      </c>
      <c r="KB20" s="404" t="str">
        <f>IF(มค!R21="","",มค!R21)</f>
        <v/>
      </c>
      <c r="KC20" s="404" t="str">
        <f>IF(มค!S21="","",มค!S21)</f>
        <v/>
      </c>
      <c r="KD20" s="404" t="str">
        <f>IF(มค!T21="","",มค!T21)</f>
        <v/>
      </c>
      <c r="KE20" s="404" t="str">
        <f>IF(มค!U21="","",มค!U21)</f>
        <v/>
      </c>
      <c r="KF20" s="404" t="str">
        <f>IF(มค!V21="","",มค!V21)</f>
        <v/>
      </c>
      <c r="KG20" s="404" t="str">
        <f>IF(มค!W21="","",มค!W21)</f>
        <v/>
      </c>
      <c r="KH20" s="404" t="str">
        <f>IF(มค!X21="","",มค!X21)</f>
        <v/>
      </c>
      <c r="KI20" s="404" t="str">
        <f>IF(มค!Y21="","",มค!Y21)</f>
        <v/>
      </c>
      <c r="KJ20" s="404" t="str">
        <f>IF(มค!Z21="","",มค!Z21)</f>
        <v/>
      </c>
      <c r="KK20" s="404" t="str">
        <f>IF(มค!AA21="","",มค!AA21)</f>
        <v/>
      </c>
      <c r="KL20" s="404" t="str">
        <f>IF(มค!AB21="","",มค!AB21)</f>
        <v/>
      </c>
      <c r="KM20" s="404" t="str">
        <f>IF(มค!AC21="","",มค!AC21)</f>
        <v/>
      </c>
      <c r="KN20" s="404" t="str">
        <f>IF(มค!AD21="","",มค!AD21)</f>
        <v/>
      </c>
      <c r="KO20" s="404" t="str">
        <f>IF(มค!AE21="","",มค!AE21)</f>
        <v/>
      </c>
      <c r="KP20" s="404" t="str">
        <f>IF(มค!AF21="","",มค!AF21)</f>
        <v/>
      </c>
      <c r="KQ20" s="404" t="str">
        <f>IF(มค!AG21="","",มค!AG21)</f>
        <v/>
      </c>
      <c r="KR20" s="404" t="str">
        <f>IF(มค!AH21="","",มค!AH21)</f>
        <v/>
      </c>
      <c r="KS20" s="404" t="str">
        <f>IF(มค!AI21="","",มค!AI21)</f>
        <v/>
      </c>
      <c r="KT20" s="402" t="str">
        <f>IF(มค!AJ21="","",มค!AJ21)</f>
        <v/>
      </c>
      <c r="KU20" s="401" t="str">
        <f>IF(ข้อมูลนร.2!D21="","",ข้อมูลนร.2!D21)</f>
        <v/>
      </c>
      <c r="KV20" s="402"/>
      <c r="KW20" s="404" t="str">
        <f>IF(กพ!E21="","",กพ!E21)</f>
        <v/>
      </c>
      <c r="KX20" s="404" t="str">
        <f>IF(กพ!F21="","",กพ!F21)</f>
        <v/>
      </c>
      <c r="KY20" s="404" t="str">
        <f>IF(กพ!G21="","",กพ!G21)</f>
        <v/>
      </c>
      <c r="KZ20" s="404" t="str">
        <f>IF(กพ!H21="","",กพ!H21)</f>
        <v/>
      </c>
      <c r="LA20" s="404" t="str">
        <f>IF(กพ!I21="","",กพ!I21)</f>
        <v/>
      </c>
      <c r="LB20" s="404" t="str">
        <f>IF(กพ!J21="","",กพ!J21)</f>
        <v/>
      </c>
      <c r="LC20" s="404" t="str">
        <f>IF(กพ!K21="","",กพ!K21)</f>
        <v/>
      </c>
      <c r="LD20" s="404" t="str">
        <f>IF(กพ!L21="","",กพ!L21)</f>
        <v/>
      </c>
      <c r="LE20" s="404" t="str">
        <f>IF(กพ!M21="","",กพ!M21)</f>
        <v/>
      </c>
      <c r="LF20" s="404" t="str">
        <f>IF(กพ!N21="","",กพ!N21)</f>
        <v/>
      </c>
      <c r="LG20" s="404" t="str">
        <f>IF(กพ!O21="","",กพ!O21)</f>
        <v/>
      </c>
      <c r="LH20" s="404" t="str">
        <f>IF(กพ!P21="","",กพ!P21)</f>
        <v/>
      </c>
      <c r="LI20" s="404" t="str">
        <f>IF(กพ!Q21="","",กพ!Q21)</f>
        <v/>
      </c>
      <c r="LJ20" s="404" t="str">
        <f>IF(กพ!R21="","",กพ!R21)</f>
        <v/>
      </c>
      <c r="LK20" s="404" t="str">
        <f>IF(กพ!S21="","",กพ!S21)</f>
        <v/>
      </c>
      <c r="LL20" s="404" t="str">
        <f>IF(กพ!T21="","",กพ!T21)</f>
        <v/>
      </c>
      <c r="LM20" s="404" t="str">
        <f>IF(กพ!U21="","",กพ!U21)</f>
        <v/>
      </c>
      <c r="LN20" s="404" t="str">
        <f>IF(กพ!V21="","",กพ!V21)</f>
        <v/>
      </c>
      <c r="LO20" s="404" t="str">
        <f>IF(กพ!W21="","",กพ!W21)</f>
        <v/>
      </c>
      <c r="LP20" s="404" t="str">
        <f>IF(กพ!X21="","",กพ!X21)</f>
        <v/>
      </c>
      <c r="LQ20" s="404" t="str">
        <f>IF(กพ!Y21="","",กพ!Y21)</f>
        <v/>
      </c>
      <c r="LR20" s="404" t="str">
        <f>IF(กพ!Z21="","",กพ!Z21)</f>
        <v/>
      </c>
      <c r="LS20" s="404" t="str">
        <f>IF(กพ!AA21="","",กพ!AA21)</f>
        <v/>
      </c>
      <c r="LT20" s="404" t="str">
        <f>IF(กพ!AB21="","",กพ!AB21)</f>
        <v/>
      </c>
      <c r="LU20" s="404" t="str">
        <f>IF(กพ!AC21="","",กพ!AC21)</f>
        <v/>
      </c>
      <c r="LV20" s="404" t="str">
        <f>IF(กพ!AD21="","",กพ!AD21)</f>
        <v/>
      </c>
      <c r="LW20" s="404" t="str">
        <f>IF(กพ!AE21="","",กพ!AE21)</f>
        <v/>
      </c>
      <c r="LX20" s="404" t="str">
        <f>IF(กพ!AF21="","",กพ!AF21)</f>
        <v/>
      </c>
      <c r="LY20" s="404" t="str">
        <f>IF(กพ!AG21="","",กพ!AG21)</f>
        <v/>
      </c>
      <c r="LZ20" s="404" t="str">
        <f>IF(กพ!AH21="","",กพ!AH21)</f>
        <v/>
      </c>
      <c r="MA20" s="404" t="str">
        <f>IF(กพ!AI21="","",กพ!AI21)</f>
        <v/>
      </c>
      <c r="MB20" s="402" t="str">
        <f>IF(กพ!AJ21="","",กพ!AJ21)</f>
        <v/>
      </c>
      <c r="MC20" s="401" t="str">
        <f>IF(ข้อมูลนร.2!D21="","",ข้อมูลนร.2!D21)</f>
        <v/>
      </c>
      <c r="MD20" s="402"/>
      <c r="ME20" s="404" t="str">
        <f>IF(มีค!E21="","",มีค!E21)</f>
        <v/>
      </c>
      <c r="MF20" s="404" t="str">
        <f>IF(มีค!F21="","",มีค!F21)</f>
        <v/>
      </c>
      <c r="MG20" s="404" t="str">
        <f>IF(มีค!G21="","",มีค!G21)</f>
        <v/>
      </c>
      <c r="MH20" s="404" t="str">
        <f>IF(มีค!H21="","",มีค!H21)</f>
        <v/>
      </c>
      <c r="MI20" s="404" t="str">
        <f>IF(มีค!I21="","",มีค!I21)</f>
        <v/>
      </c>
      <c r="MJ20" s="404" t="str">
        <f>IF(มีค!J21="","",มีค!J21)</f>
        <v/>
      </c>
      <c r="MK20" s="404" t="str">
        <f>IF(มีค!K21="","",มีค!K21)</f>
        <v/>
      </c>
      <c r="ML20" s="404" t="str">
        <f>IF(มีค!L21="","",มีค!L21)</f>
        <v/>
      </c>
      <c r="MM20" s="404" t="str">
        <f>IF(มีค!M21="","",มีค!M21)</f>
        <v/>
      </c>
      <c r="MN20" s="404" t="str">
        <f>IF(มีค!N21="","",มีค!N21)</f>
        <v/>
      </c>
      <c r="MO20" s="404" t="str">
        <f>IF(มีค!O21="","",มีค!O21)</f>
        <v/>
      </c>
      <c r="MP20" s="404" t="str">
        <f>IF(มีค!P21="","",มีค!P21)</f>
        <v/>
      </c>
      <c r="MQ20" s="404" t="str">
        <f>IF(มีค!Q21="","",มีค!Q21)</f>
        <v/>
      </c>
      <c r="MR20" s="404" t="str">
        <f>IF(มีค!R21="","",มีค!R21)</f>
        <v/>
      </c>
      <c r="MS20" s="404" t="str">
        <f>IF(มีค!S21="","",มีค!S21)</f>
        <v/>
      </c>
      <c r="MT20" s="404" t="str">
        <f>IF(มีค!T21="","",มีค!T21)</f>
        <v/>
      </c>
      <c r="MU20" s="404" t="str">
        <f>IF(มีค!U21="","",มีค!U21)</f>
        <v/>
      </c>
      <c r="MV20" s="404" t="str">
        <f>IF(มีค!V21="","",มีค!V21)</f>
        <v/>
      </c>
      <c r="MW20" s="404" t="str">
        <f>IF(มีค!W21="","",มีค!W21)</f>
        <v/>
      </c>
      <c r="MX20" s="404" t="str">
        <f>IF(มีค!X21="","",มีค!X21)</f>
        <v/>
      </c>
      <c r="MY20" s="404" t="str">
        <f>IF(มีค!Y21="","",มีค!Y21)</f>
        <v/>
      </c>
      <c r="MZ20" s="404" t="str">
        <f>IF(มีค!Z21="","",มีค!Z21)</f>
        <v/>
      </c>
      <c r="NA20" s="404" t="str">
        <f>IF(มีค!AA21="","",มีค!AA21)</f>
        <v/>
      </c>
      <c r="NB20" s="404" t="str">
        <f>IF(มีค!AB21="","",มีค!AB21)</f>
        <v/>
      </c>
      <c r="NC20" s="404" t="str">
        <f>IF(มีค!AC21="","",มีค!AC21)</f>
        <v/>
      </c>
      <c r="ND20" s="404" t="str">
        <f>IF(มีค!AD21="","",มีค!AD21)</f>
        <v/>
      </c>
      <c r="NE20" s="404" t="str">
        <f>IF(มีค!AE21="","",มีค!AE21)</f>
        <v/>
      </c>
      <c r="NF20" s="404" t="str">
        <f>IF(มีค!AF21="","",มีค!AF21)</f>
        <v/>
      </c>
      <c r="NG20" s="404" t="str">
        <f>IF(มีค!AG21="","",มีค!AG21)</f>
        <v/>
      </c>
      <c r="NH20" s="404" t="str">
        <f>IF(มีค!AH21="","",มีค!AH21)</f>
        <v/>
      </c>
      <c r="NI20" s="404" t="str">
        <f>IF(มีค!AI21="","",มีค!AI21)</f>
        <v/>
      </c>
      <c r="NJ20" s="402" t="str">
        <f>IF(มีค!AJ21="","",มีค!AJ21)</f>
        <v/>
      </c>
    </row>
    <row r="21" spans="1:374" s="231" customFormat="1" ht="18" customHeight="1">
      <c r="A21" s="401" t="str">
        <f>IF(ข้อมูลนร.2!D22="","",ข้อมูลนร.2!D22)</f>
        <v/>
      </c>
      <c r="B21" s="402"/>
      <c r="C21" s="403" t="str">
        <f>IF(พค!E22="","",พค!E22)</f>
        <v/>
      </c>
      <c r="D21" s="403" t="str">
        <f>IF(พค!F22="","",พค!F22)</f>
        <v/>
      </c>
      <c r="E21" s="403" t="str">
        <f>IF(พค!G22="","",พค!G22)</f>
        <v/>
      </c>
      <c r="F21" s="403" t="str">
        <f>IF(พค!H22="","",พค!H22)</f>
        <v/>
      </c>
      <c r="G21" s="403" t="str">
        <f>IF(พค!I22="","",พค!I22)</f>
        <v/>
      </c>
      <c r="H21" s="403" t="str">
        <f>IF(พค!J22="","",พค!J22)</f>
        <v/>
      </c>
      <c r="I21" s="403" t="str">
        <f>IF(พค!K22="","",พค!K22)</f>
        <v/>
      </c>
      <c r="J21" s="403" t="str">
        <f>IF(พค!L22="","",พค!L22)</f>
        <v/>
      </c>
      <c r="K21" s="403" t="str">
        <f>IF(พค!M22="","",พค!M22)</f>
        <v/>
      </c>
      <c r="L21" s="403" t="str">
        <f>IF(พค!N22="","",พค!N22)</f>
        <v/>
      </c>
      <c r="M21" s="403" t="str">
        <f>IF(พค!O22="","",พค!O22)</f>
        <v/>
      </c>
      <c r="N21" s="403" t="str">
        <f>IF(พค!P22="","",พค!P22)</f>
        <v/>
      </c>
      <c r="O21" s="403" t="str">
        <f>IF(พค!Q22="","",พค!Q22)</f>
        <v/>
      </c>
      <c r="P21" s="403" t="str">
        <f>IF(พค!R22="","",พค!R22)</f>
        <v/>
      </c>
      <c r="Q21" s="403" t="str">
        <f>IF(พค!S22="","",พค!S22)</f>
        <v/>
      </c>
      <c r="R21" s="403" t="str">
        <f>IF(พค!T22="","",พค!T22)</f>
        <v/>
      </c>
      <c r="S21" s="403" t="str">
        <f>IF(พค!U22="","",พค!U22)</f>
        <v/>
      </c>
      <c r="T21" s="403" t="str">
        <f>IF(พค!V22="","",พค!V22)</f>
        <v/>
      </c>
      <c r="U21" s="403" t="str">
        <f>IF(พค!W22="","",พค!W22)</f>
        <v/>
      </c>
      <c r="V21" s="403" t="str">
        <f>IF(พค!X22="","",พค!X22)</f>
        <v/>
      </c>
      <c r="W21" s="403" t="str">
        <f>IF(พค!Y22="","",พค!Y22)</f>
        <v/>
      </c>
      <c r="X21" s="403" t="str">
        <f>IF(พค!Z22="","",พค!Z22)</f>
        <v/>
      </c>
      <c r="Y21" s="403" t="str">
        <f>IF(พค!AA22="","",พค!AA22)</f>
        <v/>
      </c>
      <c r="Z21" s="403" t="str">
        <f>IF(พค!AB22="","",พค!AB22)</f>
        <v/>
      </c>
      <c r="AA21" s="403" t="str">
        <f>IF(พค!AC22="","",พค!AC22)</f>
        <v/>
      </c>
      <c r="AB21" s="403" t="str">
        <f>IF(พค!AD22="","",พค!AD22)</f>
        <v/>
      </c>
      <c r="AC21" s="403" t="str">
        <f>IF(พค!AE22="","",พค!AE22)</f>
        <v/>
      </c>
      <c r="AD21" s="403" t="str">
        <f>IF(พค!AF22="","",พค!AF22)</f>
        <v/>
      </c>
      <c r="AE21" s="403" t="str">
        <f>IF(พค!AG22="","",พค!AG22)</f>
        <v/>
      </c>
      <c r="AF21" s="403" t="str">
        <f>IF(พค!AH22="","",พค!AH22)</f>
        <v/>
      </c>
      <c r="AG21" s="403" t="str">
        <f>IF(พค!AI22="","",พค!AI22)</f>
        <v/>
      </c>
      <c r="AH21" s="402" t="str">
        <f>IF(พค!AJ22="","",พค!AJ22)</f>
        <v/>
      </c>
      <c r="AI21" s="401" t="str">
        <f>IF(ข้อมูลนร.2!D22="","",ข้อมูลนร.2!D22)</f>
        <v/>
      </c>
      <c r="AJ21" s="402"/>
      <c r="AK21" s="404" t="str">
        <f>IF(มิย!E22="","",มิย!E22)</f>
        <v/>
      </c>
      <c r="AL21" s="404" t="str">
        <f>IF(มิย!F22="","",มิย!F22)</f>
        <v/>
      </c>
      <c r="AM21" s="404" t="str">
        <f>IF(มิย!G22="","",มิย!G22)</f>
        <v/>
      </c>
      <c r="AN21" s="404" t="str">
        <f>IF(มิย!H22="","",มิย!H22)</f>
        <v/>
      </c>
      <c r="AO21" s="404" t="str">
        <f>IF(มิย!I22="","",มิย!I22)</f>
        <v/>
      </c>
      <c r="AP21" s="404" t="str">
        <f>IF(มิย!J22="","",มิย!J22)</f>
        <v/>
      </c>
      <c r="AQ21" s="404" t="str">
        <f>IF(มิย!K22="","",มิย!K22)</f>
        <v/>
      </c>
      <c r="AR21" s="404" t="str">
        <f>IF(มิย!L22="","",มิย!L22)</f>
        <v/>
      </c>
      <c r="AS21" s="404" t="str">
        <f>IF(มิย!M22="","",มิย!M22)</f>
        <v/>
      </c>
      <c r="AT21" s="404" t="str">
        <f>IF(มิย!N22="","",มิย!N22)</f>
        <v/>
      </c>
      <c r="AU21" s="404" t="str">
        <f>IF(มิย!O22="","",มิย!O22)</f>
        <v/>
      </c>
      <c r="AV21" s="404" t="str">
        <f>IF(มิย!P22="","",มิย!P22)</f>
        <v/>
      </c>
      <c r="AW21" s="404" t="str">
        <f>IF(มิย!Q22="","",มิย!Q22)</f>
        <v/>
      </c>
      <c r="AX21" s="404" t="str">
        <f>IF(มิย!R22="","",มิย!R22)</f>
        <v/>
      </c>
      <c r="AY21" s="404" t="str">
        <f>IF(มิย!S22="","",มิย!S22)</f>
        <v/>
      </c>
      <c r="AZ21" s="404" t="str">
        <f>IF(มิย!T22="","",มิย!T22)</f>
        <v/>
      </c>
      <c r="BA21" s="404" t="str">
        <f>IF(มิย!U22="","",มิย!U22)</f>
        <v/>
      </c>
      <c r="BB21" s="404" t="str">
        <f>IF(มิย!V22="","",มิย!V22)</f>
        <v/>
      </c>
      <c r="BC21" s="404" t="str">
        <f>IF(มิย!W22="","",มิย!W22)</f>
        <v/>
      </c>
      <c r="BD21" s="404" t="str">
        <f>IF(มิย!X22="","",มิย!X22)</f>
        <v/>
      </c>
      <c r="BE21" s="404" t="str">
        <f>IF(มิย!Y22="","",มิย!Y22)</f>
        <v/>
      </c>
      <c r="BF21" s="404" t="str">
        <f>IF(มิย!Z22="","",มิย!Z22)</f>
        <v/>
      </c>
      <c r="BG21" s="404" t="str">
        <f>IF(มิย!AA22="","",มิย!AA22)</f>
        <v/>
      </c>
      <c r="BH21" s="404" t="str">
        <f>IF(มิย!AB22="","",มิย!AB22)</f>
        <v/>
      </c>
      <c r="BI21" s="404" t="str">
        <f>IF(มิย!AC22="","",มิย!AC22)</f>
        <v/>
      </c>
      <c r="BJ21" s="404" t="str">
        <f>IF(มิย!AD22="","",มิย!AD22)</f>
        <v/>
      </c>
      <c r="BK21" s="404" t="str">
        <f>IF(มิย!AE22="","",มิย!AE22)</f>
        <v/>
      </c>
      <c r="BL21" s="404" t="str">
        <f>IF(มิย!AF22="","",มิย!AF22)</f>
        <v/>
      </c>
      <c r="BM21" s="404" t="str">
        <f>IF(มิย!AG22="","",มิย!AG22)</f>
        <v/>
      </c>
      <c r="BN21" s="404" t="str">
        <f>IF(มิย!AH22="","",มิย!AH22)</f>
        <v/>
      </c>
      <c r="BO21" s="404" t="str">
        <f>IF(มิย!AI22="","",มิย!AI22)</f>
        <v/>
      </c>
      <c r="BP21" s="402" t="str">
        <f>IF(มิย!AJ22="","",มิย!AJ22)</f>
        <v/>
      </c>
      <c r="BQ21" s="401" t="str">
        <f>IF(ข้อมูลนร.2!D22="","",ข้อมูลนร.2!D22)</f>
        <v/>
      </c>
      <c r="BR21" s="402"/>
      <c r="BS21" s="402" t="str">
        <f>IF(กค!E22="","",กค!E22)</f>
        <v/>
      </c>
      <c r="BT21" s="404" t="str">
        <f>IF(กค!F22="","",กค!F22)</f>
        <v/>
      </c>
      <c r="BU21" s="404" t="str">
        <f>IF(กค!G22="","",กค!G22)</f>
        <v/>
      </c>
      <c r="BV21" s="404" t="str">
        <f>IF(กค!H22="","",กค!H22)</f>
        <v/>
      </c>
      <c r="BW21" s="404" t="str">
        <f>IF(กค!I22="","",กค!I22)</f>
        <v/>
      </c>
      <c r="BX21" s="404" t="str">
        <f>IF(กค!J22="","",กค!J22)</f>
        <v/>
      </c>
      <c r="BY21" s="404" t="str">
        <f>IF(กค!K22="","",กค!K22)</f>
        <v/>
      </c>
      <c r="BZ21" s="404" t="str">
        <f>IF(กค!L22="","",กค!L22)</f>
        <v/>
      </c>
      <c r="CA21" s="404" t="str">
        <f>IF(กค!M22="","",กค!M22)</f>
        <v/>
      </c>
      <c r="CB21" s="404" t="str">
        <f>IF(กค!N22="","",กค!N22)</f>
        <v/>
      </c>
      <c r="CC21" s="404" t="str">
        <f>IF(กค!O22="","",กค!O22)</f>
        <v/>
      </c>
      <c r="CD21" s="404" t="str">
        <f>IF(กค!P22="","",กค!P22)</f>
        <v/>
      </c>
      <c r="CE21" s="404" t="str">
        <f>IF(กค!Q22="","",กค!Q22)</f>
        <v/>
      </c>
      <c r="CF21" s="404" t="str">
        <f>IF(กค!R22="","",กค!R22)</f>
        <v/>
      </c>
      <c r="CG21" s="404" t="str">
        <f>IF(กค!S22="","",กค!S22)</f>
        <v/>
      </c>
      <c r="CH21" s="404" t="str">
        <f>IF(กค!T22="","",กค!T22)</f>
        <v/>
      </c>
      <c r="CI21" s="404" t="str">
        <f>IF(กค!U22="","",กค!U22)</f>
        <v/>
      </c>
      <c r="CJ21" s="404" t="str">
        <f>IF(กค!V22="","",กค!V22)</f>
        <v/>
      </c>
      <c r="CK21" s="404" t="str">
        <f>IF(กค!W22="","",กค!W22)</f>
        <v/>
      </c>
      <c r="CL21" s="404" t="str">
        <f>IF(กค!X22="","",กค!X22)</f>
        <v/>
      </c>
      <c r="CM21" s="404" t="str">
        <f>IF(กค!Y22="","",กค!Y22)</f>
        <v/>
      </c>
      <c r="CN21" s="404" t="str">
        <f>IF(กค!Z22="","",กค!Z22)</f>
        <v/>
      </c>
      <c r="CO21" s="404" t="str">
        <f>IF(กค!AA22="","",กค!AA22)</f>
        <v/>
      </c>
      <c r="CP21" s="404" t="str">
        <f>IF(กค!AB22="","",กค!AB22)</f>
        <v/>
      </c>
      <c r="CQ21" s="404" t="str">
        <f>IF(กค!AC22="","",กค!AC22)</f>
        <v/>
      </c>
      <c r="CR21" s="404" t="str">
        <f>IF(กค!AD22="","",กค!AD22)</f>
        <v/>
      </c>
      <c r="CS21" s="404" t="str">
        <f>IF(กค!AE22="","",กค!AE22)</f>
        <v/>
      </c>
      <c r="CT21" s="404" t="str">
        <f>IF(กค!AF22="","",กค!AF22)</f>
        <v/>
      </c>
      <c r="CU21" s="404" t="str">
        <f>IF(กค!AG22="","",กค!AG22)</f>
        <v/>
      </c>
      <c r="CV21" s="404" t="str">
        <f>IF(กค!AH22="","",กค!AH22)</f>
        <v/>
      </c>
      <c r="CW21" s="404" t="str">
        <f>IF(กค!AI22="","",กค!AI22)</f>
        <v/>
      </c>
      <c r="CX21" s="402" t="str">
        <f>IF(กค!AJ22="","",กค!AJ22)</f>
        <v/>
      </c>
      <c r="CY21" s="401" t="str">
        <f>IF(ข้อมูลนร.2!D22="","",ข้อมูลนร.2!D22)</f>
        <v/>
      </c>
      <c r="CZ21" s="402"/>
      <c r="DA21" s="404" t="str">
        <f>IF(สค!E22="","",สค!E22)</f>
        <v/>
      </c>
      <c r="DB21" s="404" t="str">
        <f>IF(สค!F22="","",สค!F22)</f>
        <v/>
      </c>
      <c r="DC21" s="404" t="str">
        <f>IF(สค!G22="","",สค!G22)</f>
        <v/>
      </c>
      <c r="DD21" s="404" t="str">
        <f>IF(สค!H22="","",สค!H22)</f>
        <v/>
      </c>
      <c r="DE21" s="404" t="str">
        <f>IF(สค!I22="","",สค!I22)</f>
        <v/>
      </c>
      <c r="DF21" s="404" t="str">
        <f>IF(สค!J22="","",สค!J22)</f>
        <v/>
      </c>
      <c r="DG21" s="404" t="str">
        <f>IF(สค!K22="","",สค!K22)</f>
        <v/>
      </c>
      <c r="DH21" s="404" t="str">
        <f>IF(สค!L22="","",สค!L22)</f>
        <v/>
      </c>
      <c r="DI21" s="404" t="str">
        <f>IF(สค!M22="","",สค!M22)</f>
        <v/>
      </c>
      <c r="DJ21" s="404" t="str">
        <f>IF(สค!N22="","",สค!N22)</f>
        <v/>
      </c>
      <c r="DK21" s="404" t="str">
        <f>IF(สค!O22="","",สค!O22)</f>
        <v/>
      </c>
      <c r="DL21" s="404" t="str">
        <f>IF(สค!P22="","",สค!P22)</f>
        <v/>
      </c>
      <c r="DM21" s="404" t="str">
        <f>IF(สค!Q22="","",สค!Q22)</f>
        <v/>
      </c>
      <c r="DN21" s="404" t="str">
        <f>IF(สค!R22="","",สค!R22)</f>
        <v/>
      </c>
      <c r="DO21" s="404" t="str">
        <f>IF(สค!S22="","",สค!S22)</f>
        <v/>
      </c>
      <c r="DP21" s="404" t="str">
        <f>IF(สค!T22="","",สค!T22)</f>
        <v/>
      </c>
      <c r="DQ21" s="404" t="str">
        <f>IF(สค!U22="","",สค!U22)</f>
        <v/>
      </c>
      <c r="DR21" s="404" t="str">
        <f>IF(สค!V22="","",สค!V22)</f>
        <v/>
      </c>
      <c r="DS21" s="404" t="str">
        <f>IF(สค!W22="","",สค!W22)</f>
        <v/>
      </c>
      <c r="DT21" s="404" t="str">
        <f>IF(สค!X22="","",สค!X22)</f>
        <v/>
      </c>
      <c r="DU21" s="404" t="str">
        <f>IF(สค!Y22="","",สค!Y22)</f>
        <v/>
      </c>
      <c r="DV21" s="404" t="str">
        <f>IF(สค!Z22="","",สค!Z22)</f>
        <v/>
      </c>
      <c r="DW21" s="404" t="str">
        <f>IF(สค!AA22="","",สค!AA22)</f>
        <v/>
      </c>
      <c r="DX21" s="404" t="str">
        <f>IF(สค!AB22="","",สค!AB22)</f>
        <v/>
      </c>
      <c r="DY21" s="404" t="str">
        <f>IF(สค!AC22="","",สค!AC22)</f>
        <v/>
      </c>
      <c r="DZ21" s="404" t="str">
        <f>IF(สค!AD22="","",สค!AD22)</f>
        <v/>
      </c>
      <c r="EA21" s="404" t="str">
        <f>IF(สค!AE22="","",สค!AE22)</f>
        <v/>
      </c>
      <c r="EB21" s="404" t="str">
        <f>IF(สค!AF22="","",สค!AF22)</f>
        <v/>
      </c>
      <c r="EC21" s="404" t="str">
        <f>IF(สค!AG22="","",สค!AG22)</f>
        <v/>
      </c>
      <c r="ED21" s="404" t="str">
        <f>IF(สค!AH22="","",สค!AH22)</f>
        <v/>
      </c>
      <c r="EE21" s="404" t="str">
        <f>IF(สค!AI22="","",สค!AI22)</f>
        <v/>
      </c>
      <c r="EF21" s="402" t="str">
        <f>IF(สค!AJ22="","",สค!AJ22)</f>
        <v/>
      </c>
      <c r="EG21" s="401" t="str">
        <f>IF(ข้อมูลนร.2!D22="","",ข้อมูลนร.2!D22)</f>
        <v/>
      </c>
      <c r="EH21" s="402"/>
      <c r="EI21" s="404" t="str">
        <f>IF(กย!E22="","",กย!E22)</f>
        <v/>
      </c>
      <c r="EJ21" s="404" t="str">
        <f>IF(กย!F22="","",กย!F22)</f>
        <v/>
      </c>
      <c r="EK21" s="404" t="str">
        <f>IF(กย!G22="","",กย!G22)</f>
        <v/>
      </c>
      <c r="EL21" s="404" t="str">
        <f>IF(กย!H22="","",กย!H22)</f>
        <v/>
      </c>
      <c r="EM21" s="404" t="str">
        <f>IF(กย!I22="","",กย!I22)</f>
        <v/>
      </c>
      <c r="EN21" s="404" t="str">
        <f>IF(กย!J22="","",กย!J22)</f>
        <v/>
      </c>
      <c r="EO21" s="404" t="str">
        <f>IF(กย!K22="","",กย!K22)</f>
        <v/>
      </c>
      <c r="EP21" s="404" t="str">
        <f>IF(กย!L22="","",กย!L22)</f>
        <v/>
      </c>
      <c r="EQ21" s="404" t="str">
        <f>IF(กย!M22="","",กย!M22)</f>
        <v/>
      </c>
      <c r="ER21" s="404" t="str">
        <f>IF(กย!N22="","",กย!N22)</f>
        <v/>
      </c>
      <c r="ES21" s="404" t="str">
        <f>IF(กย!O22="","",กย!O22)</f>
        <v/>
      </c>
      <c r="ET21" s="404" t="str">
        <f>IF(กย!P22="","",กย!P22)</f>
        <v/>
      </c>
      <c r="EU21" s="404" t="str">
        <f>IF(กย!Q22="","",กย!Q22)</f>
        <v/>
      </c>
      <c r="EV21" s="404" t="str">
        <f>IF(กย!R22="","",กย!R22)</f>
        <v/>
      </c>
      <c r="EW21" s="404" t="str">
        <f>IF(กย!S22="","",กย!S22)</f>
        <v/>
      </c>
      <c r="EX21" s="404" t="str">
        <f>IF(กย!T22="","",กย!T22)</f>
        <v/>
      </c>
      <c r="EY21" s="404" t="str">
        <f>IF(กย!U22="","",กย!U22)</f>
        <v/>
      </c>
      <c r="EZ21" s="404" t="str">
        <f>IF(กย!V22="","",กย!V22)</f>
        <v/>
      </c>
      <c r="FA21" s="404" t="str">
        <f>IF(กย!W22="","",กย!W22)</f>
        <v/>
      </c>
      <c r="FB21" s="404" t="str">
        <f>IF(กย!X22="","",กย!X22)</f>
        <v/>
      </c>
      <c r="FC21" s="404" t="str">
        <f>IF(กย!Y22="","",กย!Y22)</f>
        <v/>
      </c>
      <c r="FD21" s="404" t="str">
        <f>IF(กย!Z22="","",กย!Z22)</f>
        <v/>
      </c>
      <c r="FE21" s="404" t="str">
        <f>IF(กย!AA22="","",กย!AA22)</f>
        <v/>
      </c>
      <c r="FF21" s="404" t="str">
        <f>IF(กย!AB22="","",กย!AB22)</f>
        <v/>
      </c>
      <c r="FG21" s="404" t="str">
        <f>IF(กย!AC22="","",กย!AC22)</f>
        <v/>
      </c>
      <c r="FH21" s="404" t="str">
        <f>IF(กย!AD22="","",กย!AD22)</f>
        <v/>
      </c>
      <c r="FI21" s="404" t="str">
        <f>IF(กย!AE22="","",กย!AE22)</f>
        <v/>
      </c>
      <c r="FJ21" s="404" t="str">
        <f>IF(กย!AF22="","",กย!AF22)</f>
        <v/>
      </c>
      <c r="FK21" s="404" t="str">
        <f>IF(กย!AG22="","",กย!AG22)</f>
        <v/>
      </c>
      <c r="FL21" s="404" t="str">
        <f>IF(กย!AH22="","",กย!AH22)</f>
        <v/>
      </c>
      <c r="FM21" s="404" t="str">
        <f>IF(กย!AI22="","",กย!AI22)</f>
        <v/>
      </c>
      <c r="FN21" s="402" t="str">
        <f>IF(กย!AJ22="","",กย!AJ22)</f>
        <v/>
      </c>
      <c r="FO21" s="401" t="str">
        <f>IF(ข้อมูลนร.2!D22="","",ข้อมูลนร.2!D22)</f>
        <v/>
      </c>
      <c r="FP21" s="402"/>
      <c r="FQ21" s="404" t="str">
        <f>IF(ตค!E22="","",ตค!E22)</f>
        <v/>
      </c>
      <c r="FR21" s="404" t="str">
        <f>IF(ตค!F22="","",ตค!F22)</f>
        <v/>
      </c>
      <c r="FS21" s="404" t="str">
        <f>IF(ตค!G22="","",ตค!G22)</f>
        <v/>
      </c>
      <c r="FT21" s="404" t="str">
        <f>IF(ตค!H22="","",ตค!H22)</f>
        <v/>
      </c>
      <c r="FU21" s="404" t="str">
        <f>IF(ตค!I22="","",ตค!I22)</f>
        <v/>
      </c>
      <c r="FV21" s="404" t="str">
        <f>IF(ตค!J22="","",ตค!J22)</f>
        <v/>
      </c>
      <c r="FW21" s="404" t="str">
        <f>IF(ตค!K22="","",ตค!K22)</f>
        <v/>
      </c>
      <c r="FX21" s="404" t="str">
        <f>IF(ตค!L22="","",ตค!L22)</f>
        <v/>
      </c>
      <c r="FY21" s="404" t="str">
        <f>IF(ตค!M22="","",ตค!M22)</f>
        <v/>
      </c>
      <c r="FZ21" s="404" t="str">
        <f>IF(ตค!N22="","",ตค!N22)</f>
        <v/>
      </c>
      <c r="GA21" s="404" t="str">
        <f>IF(ตค!O22="","",ตค!O22)</f>
        <v/>
      </c>
      <c r="GB21" s="404" t="str">
        <f>IF(ตค!P22="","",ตค!P22)</f>
        <v/>
      </c>
      <c r="GC21" s="404" t="str">
        <f>IF(ตค!Q22="","",ตค!Q22)</f>
        <v/>
      </c>
      <c r="GD21" s="404" t="str">
        <f>IF(ตค!R22="","",ตค!R22)</f>
        <v/>
      </c>
      <c r="GE21" s="404" t="str">
        <f>IF(ตค!S22="","",ตค!S22)</f>
        <v/>
      </c>
      <c r="GF21" s="404" t="str">
        <f>IF(ตค!T22="","",ตค!T22)</f>
        <v/>
      </c>
      <c r="GG21" s="404" t="str">
        <f>IF(ตค!U22="","",ตค!U22)</f>
        <v/>
      </c>
      <c r="GH21" s="404" t="str">
        <f>IF(ตค!V22="","",ตค!V22)</f>
        <v/>
      </c>
      <c r="GI21" s="404" t="str">
        <f>IF(ตค!W22="","",ตค!W22)</f>
        <v/>
      </c>
      <c r="GJ21" s="404" t="str">
        <f>IF(ตค!X22="","",ตค!X22)</f>
        <v/>
      </c>
      <c r="GK21" s="404" t="str">
        <f>IF(ตค!Y22="","",ตค!Y22)</f>
        <v/>
      </c>
      <c r="GL21" s="404" t="str">
        <f>IF(ตค!Z22="","",ตค!Z22)</f>
        <v/>
      </c>
      <c r="GM21" s="404" t="str">
        <f>IF(ตค!AA22="","",ตค!AA22)</f>
        <v/>
      </c>
      <c r="GN21" s="404" t="str">
        <f>IF(ตค!AB22="","",ตค!AB22)</f>
        <v/>
      </c>
      <c r="GO21" s="404" t="str">
        <f>IF(ตค!AC22="","",ตค!AC22)</f>
        <v/>
      </c>
      <c r="GP21" s="404" t="str">
        <f>IF(ตค!AD22="","",ตค!AD22)</f>
        <v/>
      </c>
      <c r="GQ21" s="404" t="str">
        <f>IF(ตค!AE22="","",ตค!AE22)</f>
        <v/>
      </c>
      <c r="GR21" s="404" t="str">
        <f>IF(ตค!AF22="","",ตค!AF22)</f>
        <v/>
      </c>
      <c r="GS21" s="404" t="str">
        <f>IF(ตค!AG22="","",ตค!AG22)</f>
        <v/>
      </c>
      <c r="GT21" s="404" t="str">
        <f>IF(ตค!AH22="","",ตค!AH22)</f>
        <v/>
      </c>
      <c r="GU21" s="404" t="str">
        <f>IF(ตค!AI22="","",ตค!AI22)</f>
        <v/>
      </c>
      <c r="GV21" s="402" t="str">
        <f>IF(ตค!AJ22="","",ตค!AJ22)</f>
        <v/>
      </c>
      <c r="GW21" s="401" t="str">
        <f>IF(ข้อมูลนร.2!D22="","",ข้อมูลนร.2!D22)</f>
        <v/>
      </c>
      <c r="GX21" s="402"/>
      <c r="GY21" s="403" t="str">
        <f>IF(พย!E22="","",พย!E22)</f>
        <v/>
      </c>
      <c r="GZ21" s="403" t="str">
        <f>IF(พย!F22="","",พย!F22)</f>
        <v/>
      </c>
      <c r="HA21" s="403" t="str">
        <f>IF(พย!G22="","",พย!G22)</f>
        <v/>
      </c>
      <c r="HB21" s="403" t="str">
        <f>IF(พย!H22="","",พย!H22)</f>
        <v/>
      </c>
      <c r="HC21" s="403" t="str">
        <f>IF(พย!I22="","",พย!I22)</f>
        <v/>
      </c>
      <c r="HD21" s="403" t="str">
        <f>IF(พย!J22="","",พย!J22)</f>
        <v/>
      </c>
      <c r="HE21" s="403" t="str">
        <f>IF(พย!K22="","",พย!K22)</f>
        <v/>
      </c>
      <c r="HF21" s="403" t="str">
        <f>IF(พย!L22="","",พย!L22)</f>
        <v/>
      </c>
      <c r="HG21" s="403" t="str">
        <f>IF(พย!M22="","",พย!M22)</f>
        <v/>
      </c>
      <c r="HH21" s="403" t="str">
        <f>IF(พย!N22="","",พย!N22)</f>
        <v/>
      </c>
      <c r="HI21" s="403" t="str">
        <f>IF(พย!O22="","",พย!O22)</f>
        <v/>
      </c>
      <c r="HJ21" s="403" t="str">
        <f>IF(พย!P22="","",พย!P22)</f>
        <v/>
      </c>
      <c r="HK21" s="403" t="str">
        <f>IF(พย!Q22="","",พย!Q22)</f>
        <v/>
      </c>
      <c r="HL21" s="403" t="str">
        <f>IF(พย!R22="","",พย!R22)</f>
        <v/>
      </c>
      <c r="HM21" s="403" t="str">
        <f>IF(พย!S22="","",พย!S22)</f>
        <v/>
      </c>
      <c r="HN21" s="403" t="str">
        <f>IF(พย!T22="","",พย!T22)</f>
        <v/>
      </c>
      <c r="HO21" s="403" t="str">
        <f>IF(พย!U22="","",พย!U22)</f>
        <v/>
      </c>
      <c r="HP21" s="403" t="str">
        <f>IF(พย!V22="","",พย!V22)</f>
        <v/>
      </c>
      <c r="HQ21" s="403" t="str">
        <f>IF(พย!W22="","",พย!W22)</f>
        <v/>
      </c>
      <c r="HR21" s="403" t="str">
        <f>IF(พย!X22="","",พย!X22)</f>
        <v/>
      </c>
      <c r="HS21" s="403" t="str">
        <f>IF(พย!Y22="","",พย!Y22)</f>
        <v/>
      </c>
      <c r="HT21" s="403" t="str">
        <f>IF(พย!Z22="","",พย!Z22)</f>
        <v/>
      </c>
      <c r="HU21" s="403" t="str">
        <f>IF(พย!AA22="","",พย!AA22)</f>
        <v/>
      </c>
      <c r="HV21" s="403" t="str">
        <f>IF(พย!AB22="","",พย!AB22)</f>
        <v/>
      </c>
      <c r="HW21" s="403" t="str">
        <f>IF(พย!AC22="","",พย!AC22)</f>
        <v/>
      </c>
      <c r="HX21" s="403" t="str">
        <f>IF(พย!AD22="","",พย!AD22)</f>
        <v/>
      </c>
      <c r="HY21" s="403" t="str">
        <f>IF(พย!AE22="","",พย!AE22)</f>
        <v/>
      </c>
      <c r="HZ21" s="403" t="str">
        <f>IF(พย!AF22="","",พย!AF22)</f>
        <v/>
      </c>
      <c r="IA21" s="403" t="str">
        <f>IF(พย!AG22="","",พย!AG22)</f>
        <v/>
      </c>
      <c r="IB21" s="403" t="str">
        <f>IF(พย!AH22="","",พย!AH22)</f>
        <v/>
      </c>
      <c r="IC21" s="403" t="str">
        <f>IF(พย!AI22="","",พย!AI22)</f>
        <v/>
      </c>
      <c r="ID21" s="402" t="str">
        <f>IF(พย!AJ22="","",พย!AJ22)</f>
        <v/>
      </c>
      <c r="IE21" s="401" t="str">
        <f>IF(ข้อมูลนร.2!D22="","",ข้อมูลนร.2!D22)</f>
        <v/>
      </c>
      <c r="IF21" s="402"/>
      <c r="IG21" s="404" t="str">
        <f>IF(ธค!E22="","",ธค!E22)</f>
        <v/>
      </c>
      <c r="IH21" s="404" t="str">
        <f>IF(ธค!F22="","",ธค!F22)</f>
        <v/>
      </c>
      <c r="II21" s="404" t="str">
        <f>IF(ธค!G22="","",ธค!G22)</f>
        <v/>
      </c>
      <c r="IJ21" s="404" t="str">
        <f>IF(ธค!H22="","",ธค!H22)</f>
        <v/>
      </c>
      <c r="IK21" s="404" t="str">
        <f>IF(ธค!I22="","",ธค!I22)</f>
        <v/>
      </c>
      <c r="IL21" s="404" t="str">
        <f>IF(ธค!J22="","",ธค!J22)</f>
        <v/>
      </c>
      <c r="IM21" s="404" t="str">
        <f>IF(ธค!K22="","",ธค!K22)</f>
        <v/>
      </c>
      <c r="IN21" s="404" t="str">
        <f>IF(ธค!L22="","",ธค!L22)</f>
        <v/>
      </c>
      <c r="IO21" s="404" t="str">
        <f>IF(ธค!M22="","",ธค!M22)</f>
        <v/>
      </c>
      <c r="IP21" s="404" t="str">
        <f>IF(ธค!N22="","",ธค!N22)</f>
        <v/>
      </c>
      <c r="IQ21" s="404" t="str">
        <f>IF(ธค!O22="","",ธค!O22)</f>
        <v/>
      </c>
      <c r="IR21" s="404" t="str">
        <f>IF(ธค!P22="","",ธค!P22)</f>
        <v/>
      </c>
      <c r="IS21" s="404" t="str">
        <f>IF(ธค!Q22="","",ธค!Q22)</f>
        <v/>
      </c>
      <c r="IT21" s="404" t="str">
        <f>IF(ธค!R22="","",ธค!R22)</f>
        <v/>
      </c>
      <c r="IU21" s="404" t="str">
        <f>IF(ธค!S22="","",ธค!S22)</f>
        <v/>
      </c>
      <c r="IV21" s="404" t="str">
        <f>IF(ธค!T22="","",ธค!T22)</f>
        <v/>
      </c>
      <c r="IW21" s="404" t="str">
        <f>IF(ธค!U22="","",ธค!U22)</f>
        <v/>
      </c>
      <c r="IX21" s="404" t="str">
        <f>IF(ธค!V22="","",ธค!V22)</f>
        <v/>
      </c>
      <c r="IY21" s="404" t="str">
        <f>IF(ธค!W22="","",ธค!W22)</f>
        <v/>
      </c>
      <c r="IZ21" s="404" t="str">
        <f>IF(ธค!X22="","",ธค!X22)</f>
        <v/>
      </c>
      <c r="JA21" s="404" t="str">
        <f>IF(ธค!Y22="","",ธค!Y22)</f>
        <v/>
      </c>
      <c r="JB21" s="404" t="str">
        <f>IF(ธค!Z22="","",ธค!Z22)</f>
        <v/>
      </c>
      <c r="JC21" s="404" t="str">
        <f>IF(ธค!AA22="","",ธค!AA22)</f>
        <v/>
      </c>
      <c r="JD21" s="404" t="str">
        <f>IF(ธค!AB22="","",ธค!AB22)</f>
        <v/>
      </c>
      <c r="JE21" s="404" t="str">
        <f>IF(ธค!AC22="","",ธค!AC22)</f>
        <v/>
      </c>
      <c r="JF21" s="404" t="str">
        <f>IF(ธค!AD22="","",ธค!AD22)</f>
        <v/>
      </c>
      <c r="JG21" s="404" t="str">
        <f>IF(ธค!AE22="","",ธค!AE22)</f>
        <v/>
      </c>
      <c r="JH21" s="404" t="str">
        <f>IF(ธค!AF22="","",ธค!AF22)</f>
        <v/>
      </c>
      <c r="JI21" s="404" t="str">
        <f>IF(ธค!AG22="","",ธค!AG22)</f>
        <v/>
      </c>
      <c r="JJ21" s="404" t="str">
        <f>IF(ธค!AH22="","",ธค!AH22)</f>
        <v/>
      </c>
      <c r="JK21" s="404" t="str">
        <f>IF(ธค!AI22="","",ธค!AI22)</f>
        <v/>
      </c>
      <c r="JL21" s="402" t="str">
        <f>IF(ธค!AJ22="","",ธค!AJ22)</f>
        <v/>
      </c>
      <c r="JM21" s="401" t="str">
        <f>IF(ข้อมูลนร.2!D22="","",ข้อมูลนร.2!D22)</f>
        <v/>
      </c>
      <c r="JN21" s="402"/>
      <c r="JO21" s="404" t="str">
        <f>IF(มค!E22="","",มค!E22)</f>
        <v/>
      </c>
      <c r="JP21" s="404" t="str">
        <f>IF(มค!F22="","",มค!F22)</f>
        <v/>
      </c>
      <c r="JQ21" s="404" t="str">
        <f>IF(มค!G22="","",มค!G22)</f>
        <v/>
      </c>
      <c r="JR21" s="404" t="str">
        <f>IF(มค!H22="","",มค!H22)</f>
        <v/>
      </c>
      <c r="JS21" s="404" t="str">
        <f>IF(มค!I22="","",มค!I22)</f>
        <v/>
      </c>
      <c r="JT21" s="404" t="str">
        <f>IF(มค!J22="","",มค!J22)</f>
        <v/>
      </c>
      <c r="JU21" s="404" t="str">
        <f>IF(มค!K22="","",มค!K22)</f>
        <v/>
      </c>
      <c r="JV21" s="404" t="str">
        <f>IF(มค!L22="","",มค!L22)</f>
        <v/>
      </c>
      <c r="JW21" s="404" t="str">
        <f>IF(มค!M22="","",มค!M22)</f>
        <v/>
      </c>
      <c r="JX21" s="404" t="str">
        <f>IF(มค!N22="","",มค!N22)</f>
        <v/>
      </c>
      <c r="JY21" s="404" t="str">
        <f>IF(มค!O22="","",มค!O22)</f>
        <v/>
      </c>
      <c r="JZ21" s="404" t="str">
        <f>IF(มค!P22="","",มค!P22)</f>
        <v/>
      </c>
      <c r="KA21" s="404" t="str">
        <f>IF(มค!Q22="","",มค!Q22)</f>
        <v/>
      </c>
      <c r="KB21" s="404" t="str">
        <f>IF(มค!R22="","",มค!R22)</f>
        <v/>
      </c>
      <c r="KC21" s="404" t="str">
        <f>IF(มค!S22="","",มค!S22)</f>
        <v/>
      </c>
      <c r="KD21" s="404" t="str">
        <f>IF(มค!T22="","",มค!T22)</f>
        <v/>
      </c>
      <c r="KE21" s="404" t="str">
        <f>IF(มค!U22="","",มค!U22)</f>
        <v/>
      </c>
      <c r="KF21" s="404" t="str">
        <f>IF(มค!V22="","",มค!V22)</f>
        <v/>
      </c>
      <c r="KG21" s="404" t="str">
        <f>IF(มค!W22="","",มค!W22)</f>
        <v/>
      </c>
      <c r="KH21" s="404" t="str">
        <f>IF(มค!X22="","",มค!X22)</f>
        <v/>
      </c>
      <c r="KI21" s="404" t="str">
        <f>IF(มค!Y22="","",มค!Y22)</f>
        <v/>
      </c>
      <c r="KJ21" s="404" t="str">
        <f>IF(มค!Z22="","",มค!Z22)</f>
        <v/>
      </c>
      <c r="KK21" s="404" t="str">
        <f>IF(มค!AA22="","",มค!AA22)</f>
        <v/>
      </c>
      <c r="KL21" s="404" t="str">
        <f>IF(มค!AB22="","",มค!AB22)</f>
        <v/>
      </c>
      <c r="KM21" s="404" t="str">
        <f>IF(มค!AC22="","",มค!AC22)</f>
        <v/>
      </c>
      <c r="KN21" s="404" t="str">
        <f>IF(มค!AD22="","",มค!AD22)</f>
        <v/>
      </c>
      <c r="KO21" s="404" t="str">
        <f>IF(มค!AE22="","",มค!AE22)</f>
        <v/>
      </c>
      <c r="KP21" s="404" t="str">
        <f>IF(มค!AF22="","",มค!AF22)</f>
        <v/>
      </c>
      <c r="KQ21" s="404" t="str">
        <f>IF(มค!AG22="","",มค!AG22)</f>
        <v/>
      </c>
      <c r="KR21" s="404" t="str">
        <f>IF(มค!AH22="","",มค!AH22)</f>
        <v/>
      </c>
      <c r="KS21" s="404" t="str">
        <f>IF(มค!AI22="","",มค!AI22)</f>
        <v/>
      </c>
      <c r="KT21" s="402" t="str">
        <f>IF(มค!AJ22="","",มค!AJ22)</f>
        <v/>
      </c>
      <c r="KU21" s="401" t="str">
        <f>IF(ข้อมูลนร.2!D22="","",ข้อมูลนร.2!D22)</f>
        <v/>
      </c>
      <c r="KV21" s="402"/>
      <c r="KW21" s="404" t="str">
        <f>IF(กพ!E22="","",กพ!E22)</f>
        <v/>
      </c>
      <c r="KX21" s="404" t="str">
        <f>IF(กพ!F22="","",กพ!F22)</f>
        <v/>
      </c>
      <c r="KY21" s="404" t="str">
        <f>IF(กพ!G22="","",กพ!G22)</f>
        <v/>
      </c>
      <c r="KZ21" s="404" t="str">
        <f>IF(กพ!H22="","",กพ!H22)</f>
        <v/>
      </c>
      <c r="LA21" s="404" t="str">
        <f>IF(กพ!I22="","",กพ!I22)</f>
        <v/>
      </c>
      <c r="LB21" s="404" t="str">
        <f>IF(กพ!J22="","",กพ!J22)</f>
        <v/>
      </c>
      <c r="LC21" s="404" t="str">
        <f>IF(กพ!K22="","",กพ!K22)</f>
        <v/>
      </c>
      <c r="LD21" s="404" t="str">
        <f>IF(กพ!L22="","",กพ!L22)</f>
        <v/>
      </c>
      <c r="LE21" s="404" t="str">
        <f>IF(กพ!M22="","",กพ!M22)</f>
        <v/>
      </c>
      <c r="LF21" s="404" t="str">
        <f>IF(กพ!N22="","",กพ!N22)</f>
        <v/>
      </c>
      <c r="LG21" s="404" t="str">
        <f>IF(กพ!O22="","",กพ!O22)</f>
        <v/>
      </c>
      <c r="LH21" s="404" t="str">
        <f>IF(กพ!P22="","",กพ!P22)</f>
        <v/>
      </c>
      <c r="LI21" s="404" t="str">
        <f>IF(กพ!Q22="","",กพ!Q22)</f>
        <v/>
      </c>
      <c r="LJ21" s="404" t="str">
        <f>IF(กพ!R22="","",กพ!R22)</f>
        <v/>
      </c>
      <c r="LK21" s="404" t="str">
        <f>IF(กพ!S22="","",กพ!S22)</f>
        <v/>
      </c>
      <c r="LL21" s="404" t="str">
        <f>IF(กพ!T22="","",กพ!T22)</f>
        <v/>
      </c>
      <c r="LM21" s="404" t="str">
        <f>IF(กพ!U22="","",กพ!U22)</f>
        <v/>
      </c>
      <c r="LN21" s="404" t="str">
        <f>IF(กพ!V22="","",กพ!V22)</f>
        <v/>
      </c>
      <c r="LO21" s="404" t="str">
        <f>IF(กพ!W22="","",กพ!W22)</f>
        <v/>
      </c>
      <c r="LP21" s="404" t="str">
        <f>IF(กพ!X22="","",กพ!X22)</f>
        <v/>
      </c>
      <c r="LQ21" s="404" t="str">
        <f>IF(กพ!Y22="","",กพ!Y22)</f>
        <v/>
      </c>
      <c r="LR21" s="404" t="str">
        <f>IF(กพ!Z22="","",กพ!Z22)</f>
        <v/>
      </c>
      <c r="LS21" s="404" t="str">
        <f>IF(กพ!AA22="","",กพ!AA22)</f>
        <v/>
      </c>
      <c r="LT21" s="404" t="str">
        <f>IF(กพ!AB22="","",กพ!AB22)</f>
        <v/>
      </c>
      <c r="LU21" s="404" t="str">
        <f>IF(กพ!AC22="","",กพ!AC22)</f>
        <v/>
      </c>
      <c r="LV21" s="404" t="str">
        <f>IF(กพ!AD22="","",กพ!AD22)</f>
        <v/>
      </c>
      <c r="LW21" s="404" t="str">
        <f>IF(กพ!AE22="","",กพ!AE22)</f>
        <v/>
      </c>
      <c r="LX21" s="404" t="str">
        <f>IF(กพ!AF22="","",กพ!AF22)</f>
        <v/>
      </c>
      <c r="LY21" s="404" t="str">
        <f>IF(กพ!AG22="","",กพ!AG22)</f>
        <v/>
      </c>
      <c r="LZ21" s="404" t="str">
        <f>IF(กพ!AH22="","",กพ!AH22)</f>
        <v/>
      </c>
      <c r="MA21" s="404" t="str">
        <f>IF(กพ!AI22="","",กพ!AI22)</f>
        <v/>
      </c>
      <c r="MB21" s="402" t="str">
        <f>IF(กพ!AJ22="","",กพ!AJ22)</f>
        <v/>
      </c>
      <c r="MC21" s="401" t="str">
        <f>IF(ข้อมูลนร.2!D22="","",ข้อมูลนร.2!D22)</f>
        <v/>
      </c>
      <c r="MD21" s="402"/>
      <c r="ME21" s="404" t="str">
        <f>IF(มีค!E22="","",มีค!E22)</f>
        <v/>
      </c>
      <c r="MF21" s="404" t="str">
        <f>IF(มีค!F22="","",มีค!F22)</f>
        <v/>
      </c>
      <c r="MG21" s="404" t="str">
        <f>IF(มีค!G22="","",มีค!G22)</f>
        <v/>
      </c>
      <c r="MH21" s="404" t="str">
        <f>IF(มีค!H22="","",มีค!H22)</f>
        <v/>
      </c>
      <c r="MI21" s="404" t="str">
        <f>IF(มีค!I22="","",มีค!I22)</f>
        <v/>
      </c>
      <c r="MJ21" s="404" t="str">
        <f>IF(มีค!J22="","",มีค!J22)</f>
        <v/>
      </c>
      <c r="MK21" s="404" t="str">
        <f>IF(มีค!K22="","",มีค!K22)</f>
        <v/>
      </c>
      <c r="ML21" s="404" t="str">
        <f>IF(มีค!L22="","",มีค!L22)</f>
        <v/>
      </c>
      <c r="MM21" s="404" t="str">
        <f>IF(มีค!M22="","",มีค!M22)</f>
        <v/>
      </c>
      <c r="MN21" s="404" t="str">
        <f>IF(มีค!N22="","",มีค!N22)</f>
        <v/>
      </c>
      <c r="MO21" s="404" t="str">
        <f>IF(มีค!O22="","",มีค!O22)</f>
        <v/>
      </c>
      <c r="MP21" s="404" t="str">
        <f>IF(มีค!P22="","",มีค!P22)</f>
        <v/>
      </c>
      <c r="MQ21" s="404" t="str">
        <f>IF(มีค!Q22="","",มีค!Q22)</f>
        <v/>
      </c>
      <c r="MR21" s="404" t="str">
        <f>IF(มีค!R22="","",มีค!R22)</f>
        <v/>
      </c>
      <c r="MS21" s="404" t="str">
        <f>IF(มีค!S22="","",มีค!S22)</f>
        <v/>
      </c>
      <c r="MT21" s="404" t="str">
        <f>IF(มีค!T22="","",มีค!T22)</f>
        <v/>
      </c>
      <c r="MU21" s="404" t="str">
        <f>IF(มีค!U22="","",มีค!U22)</f>
        <v/>
      </c>
      <c r="MV21" s="404" t="str">
        <f>IF(มีค!V22="","",มีค!V22)</f>
        <v/>
      </c>
      <c r="MW21" s="404" t="str">
        <f>IF(มีค!W22="","",มีค!W22)</f>
        <v/>
      </c>
      <c r="MX21" s="404" t="str">
        <f>IF(มีค!X22="","",มีค!X22)</f>
        <v/>
      </c>
      <c r="MY21" s="404" t="str">
        <f>IF(มีค!Y22="","",มีค!Y22)</f>
        <v/>
      </c>
      <c r="MZ21" s="404" t="str">
        <f>IF(มีค!Z22="","",มีค!Z22)</f>
        <v/>
      </c>
      <c r="NA21" s="404" t="str">
        <f>IF(มีค!AA22="","",มีค!AA22)</f>
        <v/>
      </c>
      <c r="NB21" s="404" t="str">
        <f>IF(มีค!AB22="","",มีค!AB22)</f>
        <v/>
      </c>
      <c r="NC21" s="404" t="str">
        <f>IF(มีค!AC22="","",มีค!AC22)</f>
        <v/>
      </c>
      <c r="ND21" s="404" t="str">
        <f>IF(มีค!AD22="","",มีค!AD22)</f>
        <v/>
      </c>
      <c r="NE21" s="404" t="str">
        <f>IF(มีค!AE22="","",มีค!AE22)</f>
        <v/>
      </c>
      <c r="NF21" s="404" t="str">
        <f>IF(มีค!AF22="","",มีค!AF22)</f>
        <v/>
      </c>
      <c r="NG21" s="404" t="str">
        <f>IF(มีค!AG22="","",มีค!AG22)</f>
        <v/>
      </c>
      <c r="NH21" s="404" t="str">
        <f>IF(มีค!AH22="","",มีค!AH22)</f>
        <v/>
      </c>
      <c r="NI21" s="404" t="str">
        <f>IF(มีค!AI22="","",มีค!AI22)</f>
        <v/>
      </c>
      <c r="NJ21" s="402" t="str">
        <f>IF(มีค!AJ22="","",มีค!AJ22)</f>
        <v/>
      </c>
    </row>
    <row r="22" spans="1:374" s="231" customFormat="1" ht="18" customHeight="1">
      <c r="A22" s="401" t="str">
        <f>IF(ข้อมูลนร.2!D23="","",ข้อมูลนร.2!D23)</f>
        <v/>
      </c>
      <c r="B22" s="402"/>
      <c r="C22" s="403" t="str">
        <f>IF(พค!E23="","",พค!E23)</f>
        <v/>
      </c>
      <c r="D22" s="403" t="str">
        <f>IF(พค!F23="","",พค!F23)</f>
        <v/>
      </c>
      <c r="E22" s="403" t="str">
        <f>IF(พค!G23="","",พค!G23)</f>
        <v/>
      </c>
      <c r="F22" s="403" t="str">
        <f>IF(พค!H23="","",พค!H23)</f>
        <v/>
      </c>
      <c r="G22" s="403" t="str">
        <f>IF(พค!I23="","",พค!I23)</f>
        <v/>
      </c>
      <c r="H22" s="403" t="str">
        <f>IF(พค!J23="","",พค!J23)</f>
        <v/>
      </c>
      <c r="I22" s="403" t="str">
        <f>IF(พค!K23="","",พค!K23)</f>
        <v/>
      </c>
      <c r="J22" s="403" t="str">
        <f>IF(พค!L23="","",พค!L23)</f>
        <v/>
      </c>
      <c r="K22" s="403" t="str">
        <f>IF(พค!M23="","",พค!M23)</f>
        <v/>
      </c>
      <c r="L22" s="403" t="str">
        <f>IF(พค!N23="","",พค!N23)</f>
        <v/>
      </c>
      <c r="M22" s="403" t="str">
        <f>IF(พค!O23="","",พค!O23)</f>
        <v/>
      </c>
      <c r="N22" s="403" t="str">
        <f>IF(พค!P23="","",พค!P23)</f>
        <v/>
      </c>
      <c r="O22" s="403" t="str">
        <f>IF(พค!Q23="","",พค!Q23)</f>
        <v/>
      </c>
      <c r="P22" s="403" t="str">
        <f>IF(พค!R23="","",พค!R23)</f>
        <v/>
      </c>
      <c r="Q22" s="403" t="str">
        <f>IF(พค!S23="","",พค!S23)</f>
        <v/>
      </c>
      <c r="R22" s="403" t="str">
        <f>IF(พค!T23="","",พค!T23)</f>
        <v/>
      </c>
      <c r="S22" s="403" t="str">
        <f>IF(พค!U23="","",พค!U23)</f>
        <v/>
      </c>
      <c r="T22" s="403" t="str">
        <f>IF(พค!V23="","",พค!V23)</f>
        <v/>
      </c>
      <c r="U22" s="403" t="str">
        <f>IF(พค!W23="","",พค!W23)</f>
        <v/>
      </c>
      <c r="V22" s="403" t="str">
        <f>IF(พค!X23="","",พค!X23)</f>
        <v/>
      </c>
      <c r="W22" s="403" t="str">
        <f>IF(พค!Y23="","",พค!Y23)</f>
        <v/>
      </c>
      <c r="X22" s="403" t="str">
        <f>IF(พค!Z23="","",พค!Z23)</f>
        <v/>
      </c>
      <c r="Y22" s="403" t="str">
        <f>IF(พค!AA23="","",พค!AA23)</f>
        <v/>
      </c>
      <c r="Z22" s="403" t="str">
        <f>IF(พค!AB23="","",พค!AB23)</f>
        <v/>
      </c>
      <c r="AA22" s="403" t="str">
        <f>IF(พค!AC23="","",พค!AC23)</f>
        <v/>
      </c>
      <c r="AB22" s="403" t="str">
        <f>IF(พค!AD23="","",พค!AD23)</f>
        <v/>
      </c>
      <c r="AC22" s="403" t="str">
        <f>IF(พค!AE23="","",พค!AE23)</f>
        <v/>
      </c>
      <c r="AD22" s="403" t="str">
        <f>IF(พค!AF23="","",พค!AF23)</f>
        <v/>
      </c>
      <c r="AE22" s="403" t="str">
        <f>IF(พค!AG23="","",พค!AG23)</f>
        <v/>
      </c>
      <c r="AF22" s="403" t="str">
        <f>IF(พค!AH23="","",พค!AH23)</f>
        <v/>
      </c>
      <c r="AG22" s="403" t="str">
        <f>IF(พค!AI23="","",พค!AI23)</f>
        <v/>
      </c>
      <c r="AH22" s="402" t="str">
        <f>IF(พค!AJ23="","",พค!AJ23)</f>
        <v/>
      </c>
      <c r="AI22" s="401" t="str">
        <f>IF(ข้อมูลนร.2!D23="","",ข้อมูลนร.2!D23)</f>
        <v/>
      </c>
      <c r="AJ22" s="402"/>
      <c r="AK22" s="404" t="str">
        <f>IF(มิย!E23="","",มิย!E23)</f>
        <v/>
      </c>
      <c r="AL22" s="404" t="str">
        <f>IF(มิย!F23="","",มิย!F23)</f>
        <v/>
      </c>
      <c r="AM22" s="404" t="str">
        <f>IF(มิย!G23="","",มิย!G23)</f>
        <v/>
      </c>
      <c r="AN22" s="404" t="str">
        <f>IF(มิย!H23="","",มิย!H23)</f>
        <v/>
      </c>
      <c r="AO22" s="404" t="str">
        <f>IF(มิย!I23="","",มิย!I23)</f>
        <v/>
      </c>
      <c r="AP22" s="404" t="str">
        <f>IF(มิย!J23="","",มิย!J23)</f>
        <v/>
      </c>
      <c r="AQ22" s="404" t="str">
        <f>IF(มิย!K23="","",มิย!K23)</f>
        <v/>
      </c>
      <c r="AR22" s="404" t="str">
        <f>IF(มิย!L23="","",มิย!L23)</f>
        <v/>
      </c>
      <c r="AS22" s="404" t="str">
        <f>IF(มิย!M23="","",มิย!M23)</f>
        <v/>
      </c>
      <c r="AT22" s="404" t="str">
        <f>IF(มิย!N23="","",มิย!N23)</f>
        <v/>
      </c>
      <c r="AU22" s="404" t="str">
        <f>IF(มิย!O23="","",มิย!O23)</f>
        <v/>
      </c>
      <c r="AV22" s="404" t="str">
        <f>IF(มิย!P23="","",มิย!P23)</f>
        <v/>
      </c>
      <c r="AW22" s="404" t="str">
        <f>IF(มิย!Q23="","",มิย!Q23)</f>
        <v/>
      </c>
      <c r="AX22" s="404" t="str">
        <f>IF(มิย!R23="","",มิย!R23)</f>
        <v/>
      </c>
      <c r="AY22" s="404" t="str">
        <f>IF(มิย!S23="","",มิย!S23)</f>
        <v/>
      </c>
      <c r="AZ22" s="404" t="str">
        <f>IF(มิย!T23="","",มิย!T23)</f>
        <v/>
      </c>
      <c r="BA22" s="404" t="str">
        <f>IF(มิย!U23="","",มิย!U23)</f>
        <v/>
      </c>
      <c r="BB22" s="404" t="str">
        <f>IF(มิย!V23="","",มิย!V23)</f>
        <v/>
      </c>
      <c r="BC22" s="404" t="str">
        <f>IF(มิย!W23="","",มิย!W23)</f>
        <v/>
      </c>
      <c r="BD22" s="404" t="str">
        <f>IF(มิย!X23="","",มิย!X23)</f>
        <v/>
      </c>
      <c r="BE22" s="404" t="str">
        <f>IF(มิย!Y23="","",มิย!Y23)</f>
        <v/>
      </c>
      <c r="BF22" s="404" t="str">
        <f>IF(มิย!Z23="","",มิย!Z23)</f>
        <v/>
      </c>
      <c r="BG22" s="404" t="str">
        <f>IF(มิย!AA23="","",มิย!AA23)</f>
        <v/>
      </c>
      <c r="BH22" s="404" t="str">
        <f>IF(มิย!AB23="","",มิย!AB23)</f>
        <v/>
      </c>
      <c r="BI22" s="404" t="str">
        <f>IF(มิย!AC23="","",มิย!AC23)</f>
        <v/>
      </c>
      <c r="BJ22" s="404" t="str">
        <f>IF(มิย!AD23="","",มิย!AD23)</f>
        <v/>
      </c>
      <c r="BK22" s="404" t="str">
        <f>IF(มิย!AE23="","",มิย!AE23)</f>
        <v/>
      </c>
      <c r="BL22" s="404" t="str">
        <f>IF(มิย!AF23="","",มิย!AF23)</f>
        <v/>
      </c>
      <c r="BM22" s="404" t="str">
        <f>IF(มิย!AG23="","",มิย!AG23)</f>
        <v/>
      </c>
      <c r="BN22" s="404" t="str">
        <f>IF(มิย!AH23="","",มิย!AH23)</f>
        <v/>
      </c>
      <c r="BO22" s="404" t="str">
        <f>IF(มิย!AI23="","",มิย!AI23)</f>
        <v/>
      </c>
      <c r="BP22" s="402" t="str">
        <f>IF(มิย!AJ23="","",มิย!AJ23)</f>
        <v/>
      </c>
      <c r="BQ22" s="401" t="str">
        <f>IF(ข้อมูลนร.2!D23="","",ข้อมูลนร.2!D23)</f>
        <v/>
      </c>
      <c r="BR22" s="402"/>
      <c r="BS22" s="402" t="str">
        <f>IF(กค!E23="","",กค!E23)</f>
        <v/>
      </c>
      <c r="BT22" s="404" t="str">
        <f>IF(กค!F23="","",กค!F23)</f>
        <v/>
      </c>
      <c r="BU22" s="404" t="str">
        <f>IF(กค!G23="","",กค!G23)</f>
        <v/>
      </c>
      <c r="BV22" s="404" t="str">
        <f>IF(กค!H23="","",กค!H23)</f>
        <v/>
      </c>
      <c r="BW22" s="404" t="str">
        <f>IF(กค!I23="","",กค!I23)</f>
        <v/>
      </c>
      <c r="BX22" s="404" t="str">
        <f>IF(กค!J23="","",กค!J23)</f>
        <v/>
      </c>
      <c r="BY22" s="404" t="str">
        <f>IF(กค!K23="","",กค!K23)</f>
        <v/>
      </c>
      <c r="BZ22" s="404" t="str">
        <f>IF(กค!L23="","",กค!L23)</f>
        <v/>
      </c>
      <c r="CA22" s="404" t="str">
        <f>IF(กค!M23="","",กค!M23)</f>
        <v/>
      </c>
      <c r="CB22" s="404" t="str">
        <f>IF(กค!N23="","",กค!N23)</f>
        <v/>
      </c>
      <c r="CC22" s="404" t="str">
        <f>IF(กค!O23="","",กค!O23)</f>
        <v/>
      </c>
      <c r="CD22" s="404" t="str">
        <f>IF(กค!P23="","",กค!P23)</f>
        <v/>
      </c>
      <c r="CE22" s="404" t="str">
        <f>IF(กค!Q23="","",กค!Q23)</f>
        <v/>
      </c>
      <c r="CF22" s="404" t="str">
        <f>IF(กค!R23="","",กค!R23)</f>
        <v/>
      </c>
      <c r="CG22" s="404" t="str">
        <f>IF(กค!S23="","",กค!S23)</f>
        <v/>
      </c>
      <c r="CH22" s="404" t="str">
        <f>IF(กค!T23="","",กค!T23)</f>
        <v/>
      </c>
      <c r="CI22" s="404" t="str">
        <f>IF(กค!U23="","",กค!U23)</f>
        <v/>
      </c>
      <c r="CJ22" s="404" t="str">
        <f>IF(กค!V23="","",กค!V23)</f>
        <v/>
      </c>
      <c r="CK22" s="404" t="str">
        <f>IF(กค!W23="","",กค!W23)</f>
        <v/>
      </c>
      <c r="CL22" s="404" t="str">
        <f>IF(กค!X23="","",กค!X23)</f>
        <v/>
      </c>
      <c r="CM22" s="404" t="str">
        <f>IF(กค!Y23="","",กค!Y23)</f>
        <v/>
      </c>
      <c r="CN22" s="404" t="str">
        <f>IF(กค!Z23="","",กค!Z23)</f>
        <v/>
      </c>
      <c r="CO22" s="404" t="str">
        <f>IF(กค!AA23="","",กค!AA23)</f>
        <v/>
      </c>
      <c r="CP22" s="404" t="str">
        <f>IF(กค!AB23="","",กค!AB23)</f>
        <v/>
      </c>
      <c r="CQ22" s="404" t="str">
        <f>IF(กค!AC23="","",กค!AC23)</f>
        <v/>
      </c>
      <c r="CR22" s="404" t="str">
        <f>IF(กค!AD23="","",กค!AD23)</f>
        <v/>
      </c>
      <c r="CS22" s="404" t="str">
        <f>IF(กค!AE23="","",กค!AE23)</f>
        <v/>
      </c>
      <c r="CT22" s="404" t="str">
        <f>IF(กค!AF23="","",กค!AF23)</f>
        <v/>
      </c>
      <c r="CU22" s="404" t="str">
        <f>IF(กค!AG23="","",กค!AG23)</f>
        <v/>
      </c>
      <c r="CV22" s="404" t="str">
        <f>IF(กค!AH23="","",กค!AH23)</f>
        <v/>
      </c>
      <c r="CW22" s="404" t="str">
        <f>IF(กค!AI23="","",กค!AI23)</f>
        <v/>
      </c>
      <c r="CX22" s="402" t="str">
        <f>IF(กค!AJ23="","",กค!AJ23)</f>
        <v/>
      </c>
      <c r="CY22" s="401" t="str">
        <f>IF(ข้อมูลนร.2!D23="","",ข้อมูลนร.2!D23)</f>
        <v/>
      </c>
      <c r="CZ22" s="402"/>
      <c r="DA22" s="404" t="str">
        <f>IF(สค!E23="","",สค!E23)</f>
        <v/>
      </c>
      <c r="DB22" s="404" t="str">
        <f>IF(สค!F23="","",สค!F23)</f>
        <v/>
      </c>
      <c r="DC22" s="404" t="str">
        <f>IF(สค!G23="","",สค!G23)</f>
        <v/>
      </c>
      <c r="DD22" s="404" t="str">
        <f>IF(สค!H23="","",สค!H23)</f>
        <v/>
      </c>
      <c r="DE22" s="404" t="str">
        <f>IF(สค!I23="","",สค!I23)</f>
        <v/>
      </c>
      <c r="DF22" s="404" t="str">
        <f>IF(สค!J23="","",สค!J23)</f>
        <v/>
      </c>
      <c r="DG22" s="404" t="str">
        <f>IF(สค!K23="","",สค!K23)</f>
        <v/>
      </c>
      <c r="DH22" s="404" t="str">
        <f>IF(สค!L23="","",สค!L23)</f>
        <v/>
      </c>
      <c r="DI22" s="404" t="str">
        <f>IF(สค!M23="","",สค!M23)</f>
        <v/>
      </c>
      <c r="DJ22" s="404" t="str">
        <f>IF(สค!N23="","",สค!N23)</f>
        <v/>
      </c>
      <c r="DK22" s="404" t="str">
        <f>IF(สค!O23="","",สค!O23)</f>
        <v/>
      </c>
      <c r="DL22" s="404" t="str">
        <f>IF(สค!P23="","",สค!P23)</f>
        <v/>
      </c>
      <c r="DM22" s="404" t="str">
        <f>IF(สค!Q23="","",สค!Q23)</f>
        <v/>
      </c>
      <c r="DN22" s="404" t="str">
        <f>IF(สค!R23="","",สค!R23)</f>
        <v/>
      </c>
      <c r="DO22" s="404" t="str">
        <f>IF(สค!S23="","",สค!S23)</f>
        <v/>
      </c>
      <c r="DP22" s="404" t="str">
        <f>IF(สค!T23="","",สค!T23)</f>
        <v/>
      </c>
      <c r="DQ22" s="404" t="str">
        <f>IF(สค!U23="","",สค!U23)</f>
        <v/>
      </c>
      <c r="DR22" s="404" t="str">
        <f>IF(สค!V23="","",สค!V23)</f>
        <v/>
      </c>
      <c r="DS22" s="404" t="str">
        <f>IF(สค!W23="","",สค!W23)</f>
        <v/>
      </c>
      <c r="DT22" s="404" t="str">
        <f>IF(สค!X23="","",สค!X23)</f>
        <v/>
      </c>
      <c r="DU22" s="404" t="str">
        <f>IF(สค!Y23="","",สค!Y23)</f>
        <v/>
      </c>
      <c r="DV22" s="404" t="str">
        <f>IF(สค!Z23="","",สค!Z23)</f>
        <v/>
      </c>
      <c r="DW22" s="404" t="str">
        <f>IF(สค!AA23="","",สค!AA23)</f>
        <v/>
      </c>
      <c r="DX22" s="404" t="str">
        <f>IF(สค!AB23="","",สค!AB23)</f>
        <v/>
      </c>
      <c r="DY22" s="404" t="str">
        <f>IF(สค!AC23="","",สค!AC23)</f>
        <v/>
      </c>
      <c r="DZ22" s="404" t="str">
        <f>IF(สค!AD23="","",สค!AD23)</f>
        <v/>
      </c>
      <c r="EA22" s="404" t="str">
        <f>IF(สค!AE23="","",สค!AE23)</f>
        <v/>
      </c>
      <c r="EB22" s="404" t="str">
        <f>IF(สค!AF23="","",สค!AF23)</f>
        <v/>
      </c>
      <c r="EC22" s="404" t="str">
        <f>IF(สค!AG23="","",สค!AG23)</f>
        <v/>
      </c>
      <c r="ED22" s="404" t="str">
        <f>IF(สค!AH23="","",สค!AH23)</f>
        <v/>
      </c>
      <c r="EE22" s="404" t="str">
        <f>IF(สค!AI23="","",สค!AI23)</f>
        <v/>
      </c>
      <c r="EF22" s="402" t="str">
        <f>IF(สค!AJ23="","",สค!AJ23)</f>
        <v/>
      </c>
      <c r="EG22" s="401" t="str">
        <f>IF(ข้อมูลนร.2!D23="","",ข้อมูลนร.2!D23)</f>
        <v/>
      </c>
      <c r="EH22" s="402"/>
      <c r="EI22" s="404" t="str">
        <f>IF(กย!E23="","",กย!E23)</f>
        <v/>
      </c>
      <c r="EJ22" s="404" t="str">
        <f>IF(กย!F23="","",กย!F23)</f>
        <v/>
      </c>
      <c r="EK22" s="404" t="str">
        <f>IF(กย!G23="","",กย!G23)</f>
        <v/>
      </c>
      <c r="EL22" s="404" t="str">
        <f>IF(กย!H23="","",กย!H23)</f>
        <v/>
      </c>
      <c r="EM22" s="404" t="str">
        <f>IF(กย!I23="","",กย!I23)</f>
        <v/>
      </c>
      <c r="EN22" s="404" t="str">
        <f>IF(กย!J23="","",กย!J23)</f>
        <v/>
      </c>
      <c r="EO22" s="404" t="str">
        <f>IF(กย!K23="","",กย!K23)</f>
        <v/>
      </c>
      <c r="EP22" s="404" t="str">
        <f>IF(กย!L23="","",กย!L23)</f>
        <v/>
      </c>
      <c r="EQ22" s="404" t="str">
        <f>IF(กย!M23="","",กย!M23)</f>
        <v/>
      </c>
      <c r="ER22" s="404" t="str">
        <f>IF(กย!N23="","",กย!N23)</f>
        <v/>
      </c>
      <c r="ES22" s="404" t="str">
        <f>IF(กย!O23="","",กย!O23)</f>
        <v/>
      </c>
      <c r="ET22" s="404" t="str">
        <f>IF(กย!P23="","",กย!P23)</f>
        <v/>
      </c>
      <c r="EU22" s="404" t="str">
        <f>IF(กย!Q23="","",กย!Q23)</f>
        <v/>
      </c>
      <c r="EV22" s="404" t="str">
        <f>IF(กย!R23="","",กย!R23)</f>
        <v/>
      </c>
      <c r="EW22" s="404" t="str">
        <f>IF(กย!S23="","",กย!S23)</f>
        <v/>
      </c>
      <c r="EX22" s="404" t="str">
        <f>IF(กย!T23="","",กย!T23)</f>
        <v/>
      </c>
      <c r="EY22" s="404" t="str">
        <f>IF(กย!U23="","",กย!U23)</f>
        <v/>
      </c>
      <c r="EZ22" s="404" t="str">
        <f>IF(กย!V23="","",กย!V23)</f>
        <v/>
      </c>
      <c r="FA22" s="404" t="str">
        <f>IF(กย!W23="","",กย!W23)</f>
        <v/>
      </c>
      <c r="FB22" s="404" t="str">
        <f>IF(กย!X23="","",กย!X23)</f>
        <v/>
      </c>
      <c r="FC22" s="404" t="str">
        <f>IF(กย!Y23="","",กย!Y23)</f>
        <v/>
      </c>
      <c r="FD22" s="404" t="str">
        <f>IF(กย!Z23="","",กย!Z23)</f>
        <v/>
      </c>
      <c r="FE22" s="404" t="str">
        <f>IF(กย!AA23="","",กย!AA23)</f>
        <v/>
      </c>
      <c r="FF22" s="404" t="str">
        <f>IF(กย!AB23="","",กย!AB23)</f>
        <v/>
      </c>
      <c r="FG22" s="404" t="str">
        <f>IF(กย!AC23="","",กย!AC23)</f>
        <v/>
      </c>
      <c r="FH22" s="404" t="str">
        <f>IF(กย!AD23="","",กย!AD23)</f>
        <v/>
      </c>
      <c r="FI22" s="404" t="str">
        <f>IF(กย!AE23="","",กย!AE23)</f>
        <v/>
      </c>
      <c r="FJ22" s="404" t="str">
        <f>IF(กย!AF23="","",กย!AF23)</f>
        <v/>
      </c>
      <c r="FK22" s="404" t="str">
        <f>IF(กย!AG23="","",กย!AG23)</f>
        <v/>
      </c>
      <c r="FL22" s="404" t="str">
        <f>IF(กย!AH23="","",กย!AH23)</f>
        <v/>
      </c>
      <c r="FM22" s="404" t="str">
        <f>IF(กย!AI23="","",กย!AI23)</f>
        <v/>
      </c>
      <c r="FN22" s="402" t="str">
        <f>IF(กย!AJ23="","",กย!AJ23)</f>
        <v/>
      </c>
      <c r="FO22" s="401" t="str">
        <f>IF(ข้อมูลนร.2!D23="","",ข้อมูลนร.2!D23)</f>
        <v/>
      </c>
      <c r="FP22" s="402"/>
      <c r="FQ22" s="404" t="str">
        <f>IF(ตค!E23="","",ตค!E23)</f>
        <v/>
      </c>
      <c r="FR22" s="404" t="str">
        <f>IF(ตค!F23="","",ตค!F23)</f>
        <v/>
      </c>
      <c r="FS22" s="404" t="str">
        <f>IF(ตค!G23="","",ตค!G23)</f>
        <v/>
      </c>
      <c r="FT22" s="404" t="str">
        <f>IF(ตค!H23="","",ตค!H23)</f>
        <v/>
      </c>
      <c r="FU22" s="404" t="str">
        <f>IF(ตค!I23="","",ตค!I23)</f>
        <v/>
      </c>
      <c r="FV22" s="404" t="str">
        <f>IF(ตค!J23="","",ตค!J23)</f>
        <v/>
      </c>
      <c r="FW22" s="404" t="str">
        <f>IF(ตค!K23="","",ตค!K23)</f>
        <v/>
      </c>
      <c r="FX22" s="404" t="str">
        <f>IF(ตค!L23="","",ตค!L23)</f>
        <v/>
      </c>
      <c r="FY22" s="404" t="str">
        <f>IF(ตค!M23="","",ตค!M23)</f>
        <v/>
      </c>
      <c r="FZ22" s="404" t="str">
        <f>IF(ตค!N23="","",ตค!N23)</f>
        <v/>
      </c>
      <c r="GA22" s="404" t="str">
        <f>IF(ตค!O23="","",ตค!O23)</f>
        <v/>
      </c>
      <c r="GB22" s="404" t="str">
        <f>IF(ตค!P23="","",ตค!P23)</f>
        <v/>
      </c>
      <c r="GC22" s="404" t="str">
        <f>IF(ตค!Q23="","",ตค!Q23)</f>
        <v/>
      </c>
      <c r="GD22" s="404" t="str">
        <f>IF(ตค!R23="","",ตค!R23)</f>
        <v/>
      </c>
      <c r="GE22" s="404" t="str">
        <f>IF(ตค!S23="","",ตค!S23)</f>
        <v/>
      </c>
      <c r="GF22" s="404" t="str">
        <f>IF(ตค!T23="","",ตค!T23)</f>
        <v/>
      </c>
      <c r="GG22" s="404" t="str">
        <f>IF(ตค!U23="","",ตค!U23)</f>
        <v/>
      </c>
      <c r="GH22" s="404" t="str">
        <f>IF(ตค!V23="","",ตค!V23)</f>
        <v/>
      </c>
      <c r="GI22" s="404" t="str">
        <f>IF(ตค!W23="","",ตค!W23)</f>
        <v/>
      </c>
      <c r="GJ22" s="404" t="str">
        <f>IF(ตค!X23="","",ตค!X23)</f>
        <v/>
      </c>
      <c r="GK22" s="404" t="str">
        <f>IF(ตค!Y23="","",ตค!Y23)</f>
        <v/>
      </c>
      <c r="GL22" s="404" t="str">
        <f>IF(ตค!Z23="","",ตค!Z23)</f>
        <v/>
      </c>
      <c r="GM22" s="404" t="str">
        <f>IF(ตค!AA23="","",ตค!AA23)</f>
        <v/>
      </c>
      <c r="GN22" s="404" t="str">
        <f>IF(ตค!AB23="","",ตค!AB23)</f>
        <v/>
      </c>
      <c r="GO22" s="404" t="str">
        <f>IF(ตค!AC23="","",ตค!AC23)</f>
        <v/>
      </c>
      <c r="GP22" s="404" t="str">
        <f>IF(ตค!AD23="","",ตค!AD23)</f>
        <v/>
      </c>
      <c r="GQ22" s="404" t="str">
        <f>IF(ตค!AE23="","",ตค!AE23)</f>
        <v/>
      </c>
      <c r="GR22" s="404" t="str">
        <f>IF(ตค!AF23="","",ตค!AF23)</f>
        <v/>
      </c>
      <c r="GS22" s="404" t="str">
        <f>IF(ตค!AG23="","",ตค!AG23)</f>
        <v/>
      </c>
      <c r="GT22" s="404" t="str">
        <f>IF(ตค!AH23="","",ตค!AH23)</f>
        <v/>
      </c>
      <c r="GU22" s="404" t="str">
        <f>IF(ตค!AI23="","",ตค!AI23)</f>
        <v/>
      </c>
      <c r="GV22" s="402" t="str">
        <f>IF(ตค!AJ23="","",ตค!AJ23)</f>
        <v/>
      </c>
      <c r="GW22" s="401" t="str">
        <f>IF(ข้อมูลนร.2!D23="","",ข้อมูลนร.2!D23)</f>
        <v/>
      </c>
      <c r="GX22" s="402"/>
      <c r="GY22" s="403" t="str">
        <f>IF(พย!E23="","",พย!E23)</f>
        <v/>
      </c>
      <c r="GZ22" s="403" t="str">
        <f>IF(พย!F23="","",พย!F23)</f>
        <v/>
      </c>
      <c r="HA22" s="403" t="str">
        <f>IF(พย!G23="","",พย!G23)</f>
        <v/>
      </c>
      <c r="HB22" s="403" t="str">
        <f>IF(พย!H23="","",พย!H23)</f>
        <v/>
      </c>
      <c r="HC22" s="403" t="str">
        <f>IF(พย!I23="","",พย!I23)</f>
        <v/>
      </c>
      <c r="HD22" s="403" t="str">
        <f>IF(พย!J23="","",พย!J23)</f>
        <v/>
      </c>
      <c r="HE22" s="403" t="str">
        <f>IF(พย!K23="","",พย!K23)</f>
        <v/>
      </c>
      <c r="HF22" s="403" t="str">
        <f>IF(พย!L23="","",พย!L23)</f>
        <v/>
      </c>
      <c r="HG22" s="403" t="str">
        <f>IF(พย!M23="","",พย!M23)</f>
        <v/>
      </c>
      <c r="HH22" s="403" t="str">
        <f>IF(พย!N23="","",พย!N23)</f>
        <v/>
      </c>
      <c r="HI22" s="403" t="str">
        <f>IF(พย!O23="","",พย!O23)</f>
        <v/>
      </c>
      <c r="HJ22" s="403" t="str">
        <f>IF(พย!P23="","",พย!P23)</f>
        <v/>
      </c>
      <c r="HK22" s="403" t="str">
        <f>IF(พย!Q23="","",พย!Q23)</f>
        <v/>
      </c>
      <c r="HL22" s="403" t="str">
        <f>IF(พย!R23="","",พย!R23)</f>
        <v/>
      </c>
      <c r="HM22" s="403" t="str">
        <f>IF(พย!S23="","",พย!S23)</f>
        <v/>
      </c>
      <c r="HN22" s="403" t="str">
        <f>IF(พย!T23="","",พย!T23)</f>
        <v/>
      </c>
      <c r="HO22" s="403" t="str">
        <f>IF(พย!U23="","",พย!U23)</f>
        <v/>
      </c>
      <c r="HP22" s="403" t="str">
        <f>IF(พย!V23="","",พย!V23)</f>
        <v/>
      </c>
      <c r="HQ22" s="403" t="str">
        <f>IF(พย!W23="","",พย!W23)</f>
        <v/>
      </c>
      <c r="HR22" s="403" t="str">
        <f>IF(พย!X23="","",พย!X23)</f>
        <v/>
      </c>
      <c r="HS22" s="403" t="str">
        <f>IF(พย!Y23="","",พย!Y23)</f>
        <v/>
      </c>
      <c r="HT22" s="403" t="str">
        <f>IF(พย!Z23="","",พย!Z23)</f>
        <v/>
      </c>
      <c r="HU22" s="403" t="str">
        <f>IF(พย!AA23="","",พย!AA23)</f>
        <v/>
      </c>
      <c r="HV22" s="403" t="str">
        <f>IF(พย!AB23="","",พย!AB23)</f>
        <v/>
      </c>
      <c r="HW22" s="403" t="str">
        <f>IF(พย!AC23="","",พย!AC23)</f>
        <v/>
      </c>
      <c r="HX22" s="403" t="str">
        <f>IF(พย!AD23="","",พย!AD23)</f>
        <v/>
      </c>
      <c r="HY22" s="403" t="str">
        <f>IF(พย!AE23="","",พย!AE23)</f>
        <v/>
      </c>
      <c r="HZ22" s="403" t="str">
        <f>IF(พย!AF23="","",พย!AF23)</f>
        <v/>
      </c>
      <c r="IA22" s="403" t="str">
        <f>IF(พย!AG23="","",พย!AG23)</f>
        <v/>
      </c>
      <c r="IB22" s="403" t="str">
        <f>IF(พย!AH23="","",พย!AH23)</f>
        <v/>
      </c>
      <c r="IC22" s="403" t="str">
        <f>IF(พย!AI23="","",พย!AI23)</f>
        <v/>
      </c>
      <c r="ID22" s="402" t="str">
        <f>IF(พย!AJ23="","",พย!AJ23)</f>
        <v/>
      </c>
      <c r="IE22" s="401" t="str">
        <f>IF(ข้อมูลนร.2!D23="","",ข้อมูลนร.2!D23)</f>
        <v/>
      </c>
      <c r="IF22" s="402"/>
      <c r="IG22" s="404" t="str">
        <f>IF(ธค!E23="","",ธค!E23)</f>
        <v/>
      </c>
      <c r="IH22" s="404" t="str">
        <f>IF(ธค!F23="","",ธค!F23)</f>
        <v/>
      </c>
      <c r="II22" s="404" t="str">
        <f>IF(ธค!G23="","",ธค!G23)</f>
        <v/>
      </c>
      <c r="IJ22" s="404" t="str">
        <f>IF(ธค!H23="","",ธค!H23)</f>
        <v/>
      </c>
      <c r="IK22" s="404" t="str">
        <f>IF(ธค!I23="","",ธค!I23)</f>
        <v/>
      </c>
      <c r="IL22" s="404" t="str">
        <f>IF(ธค!J23="","",ธค!J23)</f>
        <v/>
      </c>
      <c r="IM22" s="404" t="str">
        <f>IF(ธค!K23="","",ธค!K23)</f>
        <v/>
      </c>
      <c r="IN22" s="404" t="str">
        <f>IF(ธค!L23="","",ธค!L23)</f>
        <v/>
      </c>
      <c r="IO22" s="404" t="str">
        <f>IF(ธค!M23="","",ธค!M23)</f>
        <v/>
      </c>
      <c r="IP22" s="404" t="str">
        <f>IF(ธค!N23="","",ธค!N23)</f>
        <v/>
      </c>
      <c r="IQ22" s="404" t="str">
        <f>IF(ธค!O23="","",ธค!O23)</f>
        <v/>
      </c>
      <c r="IR22" s="404" t="str">
        <f>IF(ธค!P23="","",ธค!P23)</f>
        <v/>
      </c>
      <c r="IS22" s="404" t="str">
        <f>IF(ธค!Q23="","",ธค!Q23)</f>
        <v/>
      </c>
      <c r="IT22" s="404" t="str">
        <f>IF(ธค!R23="","",ธค!R23)</f>
        <v/>
      </c>
      <c r="IU22" s="404" t="str">
        <f>IF(ธค!S23="","",ธค!S23)</f>
        <v/>
      </c>
      <c r="IV22" s="404" t="str">
        <f>IF(ธค!T23="","",ธค!T23)</f>
        <v/>
      </c>
      <c r="IW22" s="404" t="str">
        <f>IF(ธค!U23="","",ธค!U23)</f>
        <v/>
      </c>
      <c r="IX22" s="404" t="str">
        <f>IF(ธค!V23="","",ธค!V23)</f>
        <v/>
      </c>
      <c r="IY22" s="404" t="str">
        <f>IF(ธค!W23="","",ธค!W23)</f>
        <v/>
      </c>
      <c r="IZ22" s="404" t="str">
        <f>IF(ธค!X23="","",ธค!X23)</f>
        <v/>
      </c>
      <c r="JA22" s="404" t="str">
        <f>IF(ธค!Y23="","",ธค!Y23)</f>
        <v/>
      </c>
      <c r="JB22" s="404" t="str">
        <f>IF(ธค!Z23="","",ธค!Z23)</f>
        <v/>
      </c>
      <c r="JC22" s="404" t="str">
        <f>IF(ธค!AA23="","",ธค!AA23)</f>
        <v/>
      </c>
      <c r="JD22" s="404" t="str">
        <f>IF(ธค!AB23="","",ธค!AB23)</f>
        <v/>
      </c>
      <c r="JE22" s="404" t="str">
        <f>IF(ธค!AC23="","",ธค!AC23)</f>
        <v/>
      </c>
      <c r="JF22" s="404" t="str">
        <f>IF(ธค!AD23="","",ธค!AD23)</f>
        <v/>
      </c>
      <c r="JG22" s="404" t="str">
        <f>IF(ธค!AE23="","",ธค!AE23)</f>
        <v/>
      </c>
      <c r="JH22" s="404" t="str">
        <f>IF(ธค!AF23="","",ธค!AF23)</f>
        <v/>
      </c>
      <c r="JI22" s="404" t="str">
        <f>IF(ธค!AG23="","",ธค!AG23)</f>
        <v/>
      </c>
      <c r="JJ22" s="404" t="str">
        <f>IF(ธค!AH23="","",ธค!AH23)</f>
        <v/>
      </c>
      <c r="JK22" s="404" t="str">
        <f>IF(ธค!AI23="","",ธค!AI23)</f>
        <v/>
      </c>
      <c r="JL22" s="402" t="str">
        <f>IF(ธค!AJ23="","",ธค!AJ23)</f>
        <v/>
      </c>
      <c r="JM22" s="401" t="str">
        <f>IF(ข้อมูลนร.2!D23="","",ข้อมูลนร.2!D23)</f>
        <v/>
      </c>
      <c r="JN22" s="402"/>
      <c r="JO22" s="404" t="str">
        <f>IF(มค!E23="","",มค!E23)</f>
        <v/>
      </c>
      <c r="JP22" s="404" t="str">
        <f>IF(มค!F23="","",มค!F23)</f>
        <v/>
      </c>
      <c r="JQ22" s="404" t="str">
        <f>IF(มค!G23="","",มค!G23)</f>
        <v/>
      </c>
      <c r="JR22" s="404" t="str">
        <f>IF(มค!H23="","",มค!H23)</f>
        <v/>
      </c>
      <c r="JS22" s="404" t="str">
        <f>IF(มค!I23="","",มค!I23)</f>
        <v/>
      </c>
      <c r="JT22" s="404" t="str">
        <f>IF(มค!J23="","",มค!J23)</f>
        <v/>
      </c>
      <c r="JU22" s="404" t="str">
        <f>IF(มค!K23="","",มค!K23)</f>
        <v/>
      </c>
      <c r="JV22" s="404" t="str">
        <f>IF(มค!L23="","",มค!L23)</f>
        <v/>
      </c>
      <c r="JW22" s="404" t="str">
        <f>IF(มค!M23="","",มค!M23)</f>
        <v/>
      </c>
      <c r="JX22" s="404" t="str">
        <f>IF(มค!N23="","",มค!N23)</f>
        <v/>
      </c>
      <c r="JY22" s="404" t="str">
        <f>IF(มค!O23="","",มค!O23)</f>
        <v/>
      </c>
      <c r="JZ22" s="404" t="str">
        <f>IF(มค!P23="","",มค!P23)</f>
        <v/>
      </c>
      <c r="KA22" s="404" t="str">
        <f>IF(มค!Q23="","",มค!Q23)</f>
        <v/>
      </c>
      <c r="KB22" s="404" t="str">
        <f>IF(มค!R23="","",มค!R23)</f>
        <v/>
      </c>
      <c r="KC22" s="404" t="str">
        <f>IF(มค!S23="","",มค!S23)</f>
        <v/>
      </c>
      <c r="KD22" s="404" t="str">
        <f>IF(มค!T23="","",มค!T23)</f>
        <v/>
      </c>
      <c r="KE22" s="404" t="str">
        <f>IF(มค!U23="","",มค!U23)</f>
        <v/>
      </c>
      <c r="KF22" s="404" t="str">
        <f>IF(มค!V23="","",มค!V23)</f>
        <v/>
      </c>
      <c r="KG22" s="404" t="str">
        <f>IF(มค!W23="","",มค!W23)</f>
        <v/>
      </c>
      <c r="KH22" s="404" t="str">
        <f>IF(มค!X23="","",มค!X23)</f>
        <v/>
      </c>
      <c r="KI22" s="404" t="str">
        <f>IF(มค!Y23="","",มค!Y23)</f>
        <v/>
      </c>
      <c r="KJ22" s="404" t="str">
        <f>IF(มค!Z23="","",มค!Z23)</f>
        <v/>
      </c>
      <c r="KK22" s="404" t="str">
        <f>IF(มค!AA23="","",มค!AA23)</f>
        <v/>
      </c>
      <c r="KL22" s="404" t="str">
        <f>IF(มค!AB23="","",มค!AB23)</f>
        <v/>
      </c>
      <c r="KM22" s="404" t="str">
        <f>IF(มค!AC23="","",มค!AC23)</f>
        <v/>
      </c>
      <c r="KN22" s="404" t="str">
        <f>IF(มค!AD23="","",มค!AD23)</f>
        <v/>
      </c>
      <c r="KO22" s="404" t="str">
        <f>IF(มค!AE23="","",มค!AE23)</f>
        <v/>
      </c>
      <c r="KP22" s="404" t="str">
        <f>IF(มค!AF23="","",มค!AF23)</f>
        <v/>
      </c>
      <c r="KQ22" s="404" t="str">
        <f>IF(มค!AG23="","",มค!AG23)</f>
        <v/>
      </c>
      <c r="KR22" s="404" t="str">
        <f>IF(มค!AH23="","",มค!AH23)</f>
        <v/>
      </c>
      <c r="KS22" s="404" t="str">
        <f>IF(มค!AI23="","",มค!AI23)</f>
        <v/>
      </c>
      <c r="KT22" s="402" t="str">
        <f>IF(มค!AJ23="","",มค!AJ23)</f>
        <v/>
      </c>
      <c r="KU22" s="401" t="str">
        <f>IF(ข้อมูลนร.2!D23="","",ข้อมูลนร.2!D23)</f>
        <v/>
      </c>
      <c r="KV22" s="402"/>
      <c r="KW22" s="404" t="str">
        <f>IF(กพ!E23="","",กพ!E23)</f>
        <v/>
      </c>
      <c r="KX22" s="404" t="str">
        <f>IF(กพ!F23="","",กพ!F23)</f>
        <v/>
      </c>
      <c r="KY22" s="404" t="str">
        <f>IF(กพ!G23="","",กพ!G23)</f>
        <v/>
      </c>
      <c r="KZ22" s="404" t="str">
        <f>IF(กพ!H23="","",กพ!H23)</f>
        <v/>
      </c>
      <c r="LA22" s="404" t="str">
        <f>IF(กพ!I23="","",กพ!I23)</f>
        <v/>
      </c>
      <c r="LB22" s="404" t="str">
        <f>IF(กพ!J23="","",กพ!J23)</f>
        <v/>
      </c>
      <c r="LC22" s="404" t="str">
        <f>IF(กพ!K23="","",กพ!K23)</f>
        <v/>
      </c>
      <c r="LD22" s="404" t="str">
        <f>IF(กพ!L23="","",กพ!L23)</f>
        <v/>
      </c>
      <c r="LE22" s="404" t="str">
        <f>IF(กพ!M23="","",กพ!M23)</f>
        <v/>
      </c>
      <c r="LF22" s="404" t="str">
        <f>IF(กพ!N23="","",กพ!N23)</f>
        <v/>
      </c>
      <c r="LG22" s="404" t="str">
        <f>IF(กพ!O23="","",กพ!O23)</f>
        <v/>
      </c>
      <c r="LH22" s="404" t="str">
        <f>IF(กพ!P23="","",กพ!P23)</f>
        <v/>
      </c>
      <c r="LI22" s="404" t="str">
        <f>IF(กพ!Q23="","",กพ!Q23)</f>
        <v/>
      </c>
      <c r="LJ22" s="404" t="str">
        <f>IF(กพ!R23="","",กพ!R23)</f>
        <v/>
      </c>
      <c r="LK22" s="404" t="str">
        <f>IF(กพ!S23="","",กพ!S23)</f>
        <v/>
      </c>
      <c r="LL22" s="404" t="str">
        <f>IF(กพ!T23="","",กพ!T23)</f>
        <v/>
      </c>
      <c r="LM22" s="404" t="str">
        <f>IF(กพ!U23="","",กพ!U23)</f>
        <v/>
      </c>
      <c r="LN22" s="404" t="str">
        <f>IF(กพ!V23="","",กพ!V23)</f>
        <v/>
      </c>
      <c r="LO22" s="404" t="str">
        <f>IF(กพ!W23="","",กพ!W23)</f>
        <v/>
      </c>
      <c r="LP22" s="404" t="str">
        <f>IF(กพ!X23="","",กพ!X23)</f>
        <v/>
      </c>
      <c r="LQ22" s="404" t="str">
        <f>IF(กพ!Y23="","",กพ!Y23)</f>
        <v/>
      </c>
      <c r="LR22" s="404" t="str">
        <f>IF(กพ!Z23="","",กพ!Z23)</f>
        <v/>
      </c>
      <c r="LS22" s="404" t="str">
        <f>IF(กพ!AA23="","",กพ!AA23)</f>
        <v/>
      </c>
      <c r="LT22" s="404" t="str">
        <f>IF(กพ!AB23="","",กพ!AB23)</f>
        <v/>
      </c>
      <c r="LU22" s="404" t="str">
        <f>IF(กพ!AC23="","",กพ!AC23)</f>
        <v/>
      </c>
      <c r="LV22" s="404" t="str">
        <f>IF(กพ!AD23="","",กพ!AD23)</f>
        <v/>
      </c>
      <c r="LW22" s="404" t="str">
        <f>IF(กพ!AE23="","",กพ!AE23)</f>
        <v/>
      </c>
      <c r="LX22" s="404" t="str">
        <f>IF(กพ!AF23="","",กพ!AF23)</f>
        <v/>
      </c>
      <c r="LY22" s="404" t="str">
        <f>IF(กพ!AG23="","",กพ!AG23)</f>
        <v/>
      </c>
      <c r="LZ22" s="404" t="str">
        <f>IF(กพ!AH23="","",กพ!AH23)</f>
        <v/>
      </c>
      <c r="MA22" s="404" t="str">
        <f>IF(กพ!AI23="","",กพ!AI23)</f>
        <v/>
      </c>
      <c r="MB22" s="402" t="str">
        <f>IF(กพ!AJ23="","",กพ!AJ23)</f>
        <v/>
      </c>
      <c r="MC22" s="401" t="str">
        <f>IF(ข้อมูลนร.2!D23="","",ข้อมูลนร.2!D23)</f>
        <v/>
      </c>
      <c r="MD22" s="402"/>
      <c r="ME22" s="404" t="str">
        <f>IF(มีค!E23="","",มีค!E23)</f>
        <v/>
      </c>
      <c r="MF22" s="404" t="str">
        <f>IF(มีค!F23="","",มีค!F23)</f>
        <v/>
      </c>
      <c r="MG22" s="404" t="str">
        <f>IF(มีค!G23="","",มีค!G23)</f>
        <v/>
      </c>
      <c r="MH22" s="404" t="str">
        <f>IF(มีค!H23="","",มีค!H23)</f>
        <v/>
      </c>
      <c r="MI22" s="404" t="str">
        <f>IF(มีค!I23="","",มีค!I23)</f>
        <v/>
      </c>
      <c r="MJ22" s="404" t="str">
        <f>IF(มีค!J23="","",มีค!J23)</f>
        <v/>
      </c>
      <c r="MK22" s="404" t="str">
        <f>IF(มีค!K23="","",มีค!K23)</f>
        <v/>
      </c>
      <c r="ML22" s="404" t="str">
        <f>IF(มีค!L23="","",มีค!L23)</f>
        <v/>
      </c>
      <c r="MM22" s="404" t="str">
        <f>IF(มีค!M23="","",มีค!M23)</f>
        <v/>
      </c>
      <c r="MN22" s="404" t="str">
        <f>IF(มีค!N23="","",มีค!N23)</f>
        <v/>
      </c>
      <c r="MO22" s="404" t="str">
        <f>IF(มีค!O23="","",มีค!O23)</f>
        <v/>
      </c>
      <c r="MP22" s="404" t="str">
        <f>IF(มีค!P23="","",มีค!P23)</f>
        <v/>
      </c>
      <c r="MQ22" s="404" t="str">
        <f>IF(มีค!Q23="","",มีค!Q23)</f>
        <v/>
      </c>
      <c r="MR22" s="404" t="str">
        <f>IF(มีค!R23="","",มีค!R23)</f>
        <v/>
      </c>
      <c r="MS22" s="404" t="str">
        <f>IF(มีค!S23="","",มีค!S23)</f>
        <v/>
      </c>
      <c r="MT22" s="404" t="str">
        <f>IF(มีค!T23="","",มีค!T23)</f>
        <v/>
      </c>
      <c r="MU22" s="404" t="str">
        <f>IF(มีค!U23="","",มีค!U23)</f>
        <v/>
      </c>
      <c r="MV22" s="404" t="str">
        <f>IF(มีค!V23="","",มีค!V23)</f>
        <v/>
      </c>
      <c r="MW22" s="404" t="str">
        <f>IF(มีค!W23="","",มีค!W23)</f>
        <v/>
      </c>
      <c r="MX22" s="404" t="str">
        <f>IF(มีค!X23="","",มีค!X23)</f>
        <v/>
      </c>
      <c r="MY22" s="404" t="str">
        <f>IF(มีค!Y23="","",มีค!Y23)</f>
        <v/>
      </c>
      <c r="MZ22" s="404" t="str">
        <f>IF(มีค!Z23="","",มีค!Z23)</f>
        <v/>
      </c>
      <c r="NA22" s="404" t="str">
        <f>IF(มีค!AA23="","",มีค!AA23)</f>
        <v/>
      </c>
      <c r="NB22" s="404" t="str">
        <f>IF(มีค!AB23="","",มีค!AB23)</f>
        <v/>
      </c>
      <c r="NC22" s="404" t="str">
        <f>IF(มีค!AC23="","",มีค!AC23)</f>
        <v/>
      </c>
      <c r="ND22" s="404" t="str">
        <f>IF(มีค!AD23="","",มีค!AD23)</f>
        <v/>
      </c>
      <c r="NE22" s="404" t="str">
        <f>IF(มีค!AE23="","",มีค!AE23)</f>
        <v/>
      </c>
      <c r="NF22" s="404" t="str">
        <f>IF(มีค!AF23="","",มีค!AF23)</f>
        <v/>
      </c>
      <c r="NG22" s="404" t="str">
        <f>IF(มีค!AG23="","",มีค!AG23)</f>
        <v/>
      </c>
      <c r="NH22" s="404" t="str">
        <f>IF(มีค!AH23="","",มีค!AH23)</f>
        <v/>
      </c>
      <c r="NI22" s="404" t="str">
        <f>IF(มีค!AI23="","",มีค!AI23)</f>
        <v/>
      </c>
      <c r="NJ22" s="402" t="str">
        <f>IF(มีค!AJ23="","",มีค!AJ23)</f>
        <v/>
      </c>
    </row>
    <row r="23" spans="1:374" s="231" customFormat="1" ht="18" customHeight="1">
      <c r="A23" s="401" t="str">
        <f>IF(ข้อมูลนร.2!D24="","",ข้อมูลนร.2!D24)</f>
        <v/>
      </c>
      <c r="B23" s="402"/>
      <c r="C23" s="403" t="str">
        <f>IF(พค!E24="","",พค!E24)</f>
        <v/>
      </c>
      <c r="D23" s="403" t="str">
        <f>IF(พค!F24="","",พค!F24)</f>
        <v/>
      </c>
      <c r="E23" s="403" t="str">
        <f>IF(พค!G24="","",พค!G24)</f>
        <v/>
      </c>
      <c r="F23" s="403" t="str">
        <f>IF(พค!H24="","",พค!H24)</f>
        <v/>
      </c>
      <c r="G23" s="403" t="str">
        <f>IF(พค!I24="","",พค!I24)</f>
        <v/>
      </c>
      <c r="H23" s="403" t="str">
        <f>IF(พค!J24="","",พค!J24)</f>
        <v/>
      </c>
      <c r="I23" s="403" t="str">
        <f>IF(พค!K24="","",พค!K24)</f>
        <v/>
      </c>
      <c r="J23" s="403" t="str">
        <f>IF(พค!L24="","",พค!L24)</f>
        <v/>
      </c>
      <c r="K23" s="403" t="str">
        <f>IF(พค!M24="","",พค!M24)</f>
        <v/>
      </c>
      <c r="L23" s="403" t="str">
        <f>IF(พค!N24="","",พค!N24)</f>
        <v/>
      </c>
      <c r="M23" s="403" t="str">
        <f>IF(พค!O24="","",พค!O24)</f>
        <v/>
      </c>
      <c r="N23" s="403" t="str">
        <f>IF(พค!P24="","",พค!P24)</f>
        <v/>
      </c>
      <c r="O23" s="403" t="str">
        <f>IF(พค!Q24="","",พค!Q24)</f>
        <v/>
      </c>
      <c r="P23" s="403" t="str">
        <f>IF(พค!R24="","",พค!R24)</f>
        <v/>
      </c>
      <c r="Q23" s="403" t="str">
        <f>IF(พค!S24="","",พค!S24)</f>
        <v/>
      </c>
      <c r="R23" s="403" t="str">
        <f>IF(พค!T24="","",พค!T24)</f>
        <v/>
      </c>
      <c r="S23" s="403" t="str">
        <f>IF(พค!U24="","",พค!U24)</f>
        <v/>
      </c>
      <c r="T23" s="403" t="str">
        <f>IF(พค!V24="","",พค!V24)</f>
        <v/>
      </c>
      <c r="U23" s="403" t="str">
        <f>IF(พค!W24="","",พค!W24)</f>
        <v/>
      </c>
      <c r="V23" s="403" t="str">
        <f>IF(พค!X24="","",พค!X24)</f>
        <v/>
      </c>
      <c r="W23" s="403" t="str">
        <f>IF(พค!Y24="","",พค!Y24)</f>
        <v/>
      </c>
      <c r="X23" s="403" t="str">
        <f>IF(พค!Z24="","",พค!Z24)</f>
        <v/>
      </c>
      <c r="Y23" s="403" t="str">
        <f>IF(พค!AA24="","",พค!AA24)</f>
        <v/>
      </c>
      <c r="Z23" s="403" t="str">
        <f>IF(พค!AB24="","",พค!AB24)</f>
        <v/>
      </c>
      <c r="AA23" s="403" t="str">
        <f>IF(พค!AC24="","",พค!AC24)</f>
        <v/>
      </c>
      <c r="AB23" s="403" t="str">
        <f>IF(พค!AD24="","",พค!AD24)</f>
        <v/>
      </c>
      <c r="AC23" s="403" t="str">
        <f>IF(พค!AE24="","",พค!AE24)</f>
        <v/>
      </c>
      <c r="AD23" s="403" t="str">
        <f>IF(พค!AF24="","",พค!AF24)</f>
        <v/>
      </c>
      <c r="AE23" s="403" t="str">
        <f>IF(พค!AG24="","",พค!AG24)</f>
        <v/>
      </c>
      <c r="AF23" s="403" t="str">
        <f>IF(พค!AH24="","",พค!AH24)</f>
        <v/>
      </c>
      <c r="AG23" s="403" t="str">
        <f>IF(พค!AI24="","",พค!AI24)</f>
        <v/>
      </c>
      <c r="AH23" s="402" t="str">
        <f>IF(พค!AJ24="","",พค!AJ24)</f>
        <v/>
      </c>
      <c r="AI23" s="401" t="str">
        <f>IF(ข้อมูลนร.2!D24="","",ข้อมูลนร.2!D24)</f>
        <v/>
      </c>
      <c r="AJ23" s="402"/>
      <c r="AK23" s="404" t="str">
        <f>IF(มิย!E24="","",มิย!E24)</f>
        <v/>
      </c>
      <c r="AL23" s="404" t="str">
        <f>IF(มิย!F24="","",มิย!F24)</f>
        <v/>
      </c>
      <c r="AM23" s="404" t="str">
        <f>IF(มิย!G24="","",มิย!G24)</f>
        <v/>
      </c>
      <c r="AN23" s="404" t="str">
        <f>IF(มิย!H24="","",มิย!H24)</f>
        <v/>
      </c>
      <c r="AO23" s="404" t="str">
        <f>IF(มิย!I24="","",มิย!I24)</f>
        <v/>
      </c>
      <c r="AP23" s="404" t="str">
        <f>IF(มิย!J24="","",มิย!J24)</f>
        <v/>
      </c>
      <c r="AQ23" s="404" t="str">
        <f>IF(มิย!K24="","",มิย!K24)</f>
        <v/>
      </c>
      <c r="AR23" s="404" t="str">
        <f>IF(มิย!L24="","",มิย!L24)</f>
        <v/>
      </c>
      <c r="AS23" s="404" t="str">
        <f>IF(มิย!M24="","",มิย!M24)</f>
        <v/>
      </c>
      <c r="AT23" s="404" t="str">
        <f>IF(มิย!N24="","",มิย!N24)</f>
        <v/>
      </c>
      <c r="AU23" s="404" t="str">
        <f>IF(มิย!O24="","",มิย!O24)</f>
        <v/>
      </c>
      <c r="AV23" s="404" t="str">
        <f>IF(มิย!P24="","",มิย!P24)</f>
        <v/>
      </c>
      <c r="AW23" s="404" t="str">
        <f>IF(มิย!Q24="","",มิย!Q24)</f>
        <v/>
      </c>
      <c r="AX23" s="404" t="str">
        <f>IF(มิย!R24="","",มิย!R24)</f>
        <v/>
      </c>
      <c r="AY23" s="404" t="str">
        <f>IF(มิย!S24="","",มิย!S24)</f>
        <v/>
      </c>
      <c r="AZ23" s="404" t="str">
        <f>IF(มิย!T24="","",มิย!T24)</f>
        <v/>
      </c>
      <c r="BA23" s="404" t="str">
        <f>IF(มิย!U24="","",มิย!U24)</f>
        <v/>
      </c>
      <c r="BB23" s="404" t="str">
        <f>IF(มิย!V24="","",มิย!V24)</f>
        <v/>
      </c>
      <c r="BC23" s="404" t="str">
        <f>IF(มิย!W24="","",มิย!W24)</f>
        <v/>
      </c>
      <c r="BD23" s="404" t="str">
        <f>IF(มิย!X24="","",มิย!X24)</f>
        <v/>
      </c>
      <c r="BE23" s="404" t="str">
        <f>IF(มิย!Y24="","",มิย!Y24)</f>
        <v/>
      </c>
      <c r="BF23" s="404" t="str">
        <f>IF(มิย!Z24="","",มิย!Z24)</f>
        <v/>
      </c>
      <c r="BG23" s="404" t="str">
        <f>IF(มิย!AA24="","",มิย!AA24)</f>
        <v/>
      </c>
      <c r="BH23" s="404" t="str">
        <f>IF(มิย!AB24="","",มิย!AB24)</f>
        <v/>
      </c>
      <c r="BI23" s="404" t="str">
        <f>IF(มิย!AC24="","",มิย!AC24)</f>
        <v/>
      </c>
      <c r="BJ23" s="404" t="str">
        <f>IF(มิย!AD24="","",มิย!AD24)</f>
        <v/>
      </c>
      <c r="BK23" s="404" t="str">
        <f>IF(มิย!AE24="","",มิย!AE24)</f>
        <v/>
      </c>
      <c r="BL23" s="404" t="str">
        <f>IF(มิย!AF24="","",มิย!AF24)</f>
        <v/>
      </c>
      <c r="BM23" s="404" t="str">
        <f>IF(มิย!AG24="","",มิย!AG24)</f>
        <v/>
      </c>
      <c r="BN23" s="404" t="str">
        <f>IF(มิย!AH24="","",มิย!AH24)</f>
        <v/>
      </c>
      <c r="BO23" s="404" t="str">
        <f>IF(มิย!AI24="","",มิย!AI24)</f>
        <v/>
      </c>
      <c r="BP23" s="402" t="str">
        <f>IF(มิย!AJ24="","",มิย!AJ24)</f>
        <v/>
      </c>
      <c r="BQ23" s="401" t="str">
        <f>IF(ข้อมูลนร.2!D24="","",ข้อมูลนร.2!D24)</f>
        <v/>
      </c>
      <c r="BR23" s="402"/>
      <c r="BS23" s="402" t="str">
        <f>IF(กค!E24="","",กค!E24)</f>
        <v/>
      </c>
      <c r="BT23" s="404" t="str">
        <f>IF(กค!F24="","",กค!F24)</f>
        <v/>
      </c>
      <c r="BU23" s="404" t="str">
        <f>IF(กค!G24="","",กค!G24)</f>
        <v/>
      </c>
      <c r="BV23" s="404" t="str">
        <f>IF(กค!H24="","",กค!H24)</f>
        <v/>
      </c>
      <c r="BW23" s="404" t="str">
        <f>IF(กค!I24="","",กค!I24)</f>
        <v/>
      </c>
      <c r="BX23" s="404" t="str">
        <f>IF(กค!J24="","",กค!J24)</f>
        <v/>
      </c>
      <c r="BY23" s="404" t="str">
        <f>IF(กค!K24="","",กค!K24)</f>
        <v/>
      </c>
      <c r="BZ23" s="404" t="str">
        <f>IF(กค!L24="","",กค!L24)</f>
        <v/>
      </c>
      <c r="CA23" s="404" t="str">
        <f>IF(กค!M24="","",กค!M24)</f>
        <v/>
      </c>
      <c r="CB23" s="404" t="str">
        <f>IF(กค!N24="","",กค!N24)</f>
        <v/>
      </c>
      <c r="CC23" s="404" t="str">
        <f>IF(กค!O24="","",กค!O24)</f>
        <v/>
      </c>
      <c r="CD23" s="404" t="str">
        <f>IF(กค!P24="","",กค!P24)</f>
        <v/>
      </c>
      <c r="CE23" s="404" t="str">
        <f>IF(กค!Q24="","",กค!Q24)</f>
        <v/>
      </c>
      <c r="CF23" s="404" t="str">
        <f>IF(กค!R24="","",กค!R24)</f>
        <v/>
      </c>
      <c r="CG23" s="404" t="str">
        <f>IF(กค!S24="","",กค!S24)</f>
        <v/>
      </c>
      <c r="CH23" s="404" t="str">
        <f>IF(กค!T24="","",กค!T24)</f>
        <v/>
      </c>
      <c r="CI23" s="404" t="str">
        <f>IF(กค!U24="","",กค!U24)</f>
        <v/>
      </c>
      <c r="CJ23" s="404" t="str">
        <f>IF(กค!V24="","",กค!V24)</f>
        <v/>
      </c>
      <c r="CK23" s="404" t="str">
        <f>IF(กค!W24="","",กค!W24)</f>
        <v/>
      </c>
      <c r="CL23" s="404" t="str">
        <f>IF(กค!X24="","",กค!X24)</f>
        <v/>
      </c>
      <c r="CM23" s="404" t="str">
        <f>IF(กค!Y24="","",กค!Y24)</f>
        <v/>
      </c>
      <c r="CN23" s="404" t="str">
        <f>IF(กค!Z24="","",กค!Z24)</f>
        <v/>
      </c>
      <c r="CO23" s="404" t="str">
        <f>IF(กค!AA24="","",กค!AA24)</f>
        <v/>
      </c>
      <c r="CP23" s="404" t="str">
        <f>IF(กค!AB24="","",กค!AB24)</f>
        <v/>
      </c>
      <c r="CQ23" s="404" t="str">
        <f>IF(กค!AC24="","",กค!AC24)</f>
        <v/>
      </c>
      <c r="CR23" s="404" t="str">
        <f>IF(กค!AD24="","",กค!AD24)</f>
        <v/>
      </c>
      <c r="CS23" s="404" t="str">
        <f>IF(กค!AE24="","",กค!AE24)</f>
        <v/>
      </c>
      <c r="CT23" s="404" t="str">
        <f>IF(กค!AF24="","",กค!AF24)</f>
        <v/>
      </c>
      <c r="CU23" s="404" t="str">
        <f>IF(กค!AG24="","",กค!AG24)</f>
        <v/>
      </c>
      <c r="CV23" s="404" t="str">
        <f>IF(กค!AH24="","",กค!AH24)</f>
        <v/>
      </c>
      <c r="CW23" s="404" t="str">
        <f>IF(กค!AI24="","",กค!AI24)</f>
        <v/>
      </c>
      <c r="CX23" s="402" t="str">
        <f>IF(กค!AJ24="","",กค!AJ24)</f>
        <v/>
      </c>
      <c r="CY23" s="401" t="str">
        <f>IF(ข้อมูลนร.2!D24="","",ข้อมูลนร.2!D24)</f>
        <v/>
      </c>
      <c r="CZ23" s="402"/>
      <c r="DA23" s="404" t="str">
        <f>IF(สค!E24="","",สค!E24)</f>
        <v/>
      </c>
      <c r="DB23" s="404" t="str">
        <f>IF(สค!F24="","",สค!F24)</f>
        <v/>
      </c>
      <c r="DC23" s="404" t="str">
        <f>IF(สค!G24="","",สค!G24)</f>
        <v/>
      </c>
      <c r="DD23" s="404" t="str">
        <f>IF(สค!H24="","",สค!H24)</f>
        <v/>
      </c>
      <c r="DE23" s="404" t="str">
        <f>IF(สค!I24="","",สค!I24)</f>
        <v/>
      </c>
      <c r="DF23" s="404" t="str">
        <f>IF(สค!J24="","",สค!J24)</f>
        <v/>
      </c>
      <c r="DG23" s="404" t="str">
        <f>IF(สค!K24="","",สค!K24)</f>
        <v/>
      </c>
      <c r="DH23" s="404" t="str">
        <f>IF(สค!L24="","",สค!L24)</f>
        <v/>
      </c>
      <c r="DI23" s="404" t="str">
        <f>IF(สค!M24="","",สค!M24)</f>
        <v/>
      </c>
      <c r="DJ23" s="404" t="str">
        <f>IF(สค!N24="","",สค!N24)</f>
        <v/>
      </c>
      <c r="DK23" s="404" t="str">
        <f>IF(สค!O24="","",สค!O24)</f>
        <v/>
      </c>
      <c r="DL23" s="404" t="str">
        <f>IF(สค!P24="","",สค!P24)</f>
        <v/>
      </c>
      <c r="DM23" s="404" t="str">
        <f>IF(สค!Q24="","",สค!Q24)</f>
        <v/>
      </c>
      <c r="DN23" s="404" t="str">
        <f>IF(สค!R24="","",สค!R24)</f>
        <v/>
      </c>
      <c r="DO23" s="404" t="str">
        <f>IF(สค!S24="","",สค!S24)</f>
        <v/>
      </c>
      <c r="DP23" s="404" t="str">
        <f>IF(สค!T24="","",สค!T24)</f>
        <v/>
      </c>
      <c r="DQ23" s="404" t="str">
        <f>IF(สค!U24="","",สค!U24)</f>
        <v/>
      </c>
      <c r="DR23" s="404" t="str">
        <f>IF(สค!V24="","",สค!V24)</f>
        <v/>
      </c>
      <c r="DS23" s="404" t="str">
        <f>IF(สค!W24="","",สค!W24)</f>
        <v/>
      </c>
      <c r="DT23" s="404" t="str">
        <f>IF(สค!X24="","",สค!X24)</f>
        <v/>
      </c>
      <c r="DU23" s="404" t="str">
        <f>IF(สค!Y24="","",สค!Y24)</f>
        <v/>
      </c>
      <c r="DV23" s="404" t="str">
        <f>IF(สค!Z24="","",สค!Z24)</f>
        <v/>
      </c>
      <c r="DW23" s="404" t="str">
        <f>IF(สค!AA24="","",สค!AA24)</f>
        <v/>
      </c>
      <c r="DX23" s="404" t="str">
        <f>IF(สค!AB24="","",สค!AB24)</f>
        <v/>
      </c>
      <c r="DY23" s="404" t="str">
        <f>IF(สค!AC24="","",สค!AC24)</f>
        <v/>
      </c>
      <c r="DZ23" s="404" t="str">
        <f>IF(สค!AD24="","",สค!AD24)</f>
        <v/>
      </c>
      <c r="EA23" s="404" t="str">
        <f>IF(สค!AE24="","",สค!AE24)</f>
        <v/>
      </c>
      <c r="EB23" s="404" t="str">
        <f>IF(สค!AF24="","",สค!AF24)</f>
        <v/>
      </c>
      <c r="EC23" s="404" t="str">
        <f>IF(สค!AG24="","",สค!AG24)</f>
        <v/>
      </c>
      <c r="ED23" s="404" t="str">
        <f>IF(สค!AH24="","",สค!AH24)</f>
        <v/>
      </c>
      <c r="EE23" s="404" t="str">
        <f>IF(สค!AI24="","",สค!AI24)</f>
        <v/>
      </c>
      <c r="EF23" s="402" t="str">
        <f>IF(สค!AJ24="","",สค!AJ24)</f>
        <v/>
      </c>
      <c r="EG23" s="401" t="str">
        <f>IF(ข้อมูลนร.2!D24="","",ข้อมูลนร.2!D24)</f>
        <v/>
      </c>
      <c r="EH23" s="402"/>
      <c r="EI23" s="404" t="str">
        <f>IF(กย!E24="","",กย!E24)</f>
        <v/>
      </c>
      <c r="EJ23" s="404" t="str">
        <f>IF(กย!F24="","",กย!F24)</f>
        <v/>
      </c>
      <c r="EK23" s="404" t="str">
        <f>IF(กย!G24="","",กย!G24)</f>
        <v/>
      </c>
      <c r="EL23" s="404" t="str">
        <f>IF(กย!H24="","",กย!H24)</f>
        <v/>
      </c>
      <c r="EM23" s="404" t="str">
        <f>IF(กย!I24="","",กย!I24)</f>
        <v/>
      </c>
      <c r="EN23" s="404" t="str">
        <f>IF(กย!J24="","",กย!J24)</f>
        <v/>
      </c>
      <c r="EO23" s="404" t="str">
        <f>IF(กย!K24="","",กย!K24)</f>
        <v/>
      </c>
      <c r="EP23" s="404" t="str">
        <f>IF(กย!L24="","",กย!L24)</f>
        <v/>
      </c>
      <c r="EQ23" s="404" t="str">
        <f>IF(กย!M24="","",กย!M24)</f>
        <v/>
      </c>
      <c r="ER23" s="404" t="str">
        <f>IF(กย!N24="","",กย!N24)</f>
        <v/>
      </c>
      <c r="ES23" s="404" t="str">
        <f>IF(กย!O24="","",กย!O24)</f>
        <v/>
      </c>
      <c r="ET23" s="404" t="str">
        <f>IF(กย!P24="","",กย!P24)</f>
        <v/>
      </c>
      <c r="EU23" s="404" t="str">
        <f>IF(กย!Q24="","",กย!Q24)</f>
        <v/>
      </c>
      <c r="EV23" s="404" t="str">
        <f>IF(กย!R24="","",กย!R24)</f>
        <v/>
      </c>
      <c r="EW23" s="404" t="str">
        <f>IF(กย!S24="","",กย!S24)</f>
        <v/>
      </c>
      <c r="EX23" s="404" t="str">
        <f>IF(กย!T24="","",กย!T24)</f>
        <v/>
      </c>
      <c r="EY23" s="404" t="str">
        <f>IF(กย!U24="","",กย!U24)</f>
        <v/>
      </c>
      <c r="EZ23" s="404" t="str">
        <f>IF(กย!V24="","",กย!V24)</f>
        <v/>
      </c>
      <c r="FA23" s="404" t="str">
        <f>IF(กย!W24="","",กย!W24)</f>
        <v/>
      </c>
      <c r="FB23" s="404" t="str">
        <f>IF(กย!X24="","",กย!X24)</f>
        <v/>
      </c>
      <c r="FC23" s="404" t="str">
        <f>IF(กย!Y24="","",กย!Y24)</f>
        <v/>
      </c>
      <c r="FD23" s="404" t="str">
        <f>IF(กย!Z24="","",กย!Z24)</f>
        <v/>
      </c>
      <c r="FE23" s="404" t="str">
        <f>IF(กย!AA24="","",กย!AA24)</f>
        <v/>
      </c>
      <c r="FF23" s="404" t="str">
        <f>IF(กย!AB24="","",กย!AB24)</f>
        <v/>
      </c>
      <c r="FG23" s="404" t="str">
        <f>IF(กย!AC24="","",กย!AC24)</f>
        <v/>
      </c>
      <c r="FH23" s="404" t="str">
        <f>IF(กย!AD24="","",กย!AD24)</f>
        <v/>
      </c>
      <c r="FI23" s="404" t="str">
        <f>IF(กย!AE24="","",กย!AE24)</f>
        <v/>
      </c>
      <c r="FJ23" s="404" t="str">
        <f>IF(กย!AF24="","",กย!AF24)</f>
        <v/>
      </c>
      <c r="FK23" s="404" t="str">
        <f>IF(กย!AG24="","",กย!AG24)</f>
        <v/>
      </c>
      <c r="FL23" s="404" t="str">
        <f>IF(กย!AH24="","",กย!AH24)</f>
        <v/>
      </c>
      <c r="FM23" s="404" t="str">
        <f>IF(กย!AI24="","",กย!AI24)</f>
        <v/>
      </c>
      <c r="FN23" s="402" t="str">
        <f>IF(กย!AJ24="","",กย!AJ24)</f>
        <v/>
      </c>
      <c r="FO23" s="401" t="str">
        <f>IF(ข้อมูลนร.2!D24="","",ข้อมูลนร.2!D24)</f>
        <v/>
      </c>
      <c r="FP23" s="402"/>
      <c r="FQ23" s="404" t="str">
        <f>IF(ตค!E24="","",ตค!E24)</f>
        <v/>
      </c>
      <c r="FR23" s="404" t="str">
        <f>IF(ตค!F24="","",ตค!F24)</f>
        <v/>
      </c>
      <c r="FS23" s="404" t="str">
        <f>IF(ตค!G24="","",ตค!G24)</f>
        <v/>
      </c>
      <c r="FT23" s="404" t="str">
        <f>IF(ตค!H24="","",ตค!H24)</f>
        <v/>
      </c>
      <c r="FU23" s="404" t="str">
        <f>IF(ตค!I24="","",ตค!I24)</f>
        <v/>
      </c>
      <c r="FV23" s="404" t="str">
        <f>IF(ตค!J24="","",ตค!J24)</f>
        <v/>
      </c>
      <c r="FW23" s="404" t="str">
        <f>IF(ตค!K24="","",ตค!K24)</f>
        <v/>
      </c>
      <c r="FX23" s="404" t="str">
        <f>IF(ตค!L24="","",ตค!L24)</f>
        <v/>
      </c>
      <c r="FY23" s="404" t="str">
        <f>IF(ตค!M24="","",ตค!M24)</f>
        <v/>
      </c>
      <c r="FZ23" s="404" t="str">
        <f>IF(ตค!N24="","",ตค!N24)</f>
        <v/>
      </c>
      <c r="GA23" s="404" t="str">
        <f>IF(ตค!O24="","",ตค!O24)</f>
        <v/>
      </c>
      <c r="GB23" s="404" t="str">
        <f>IF(ตค!P24="","",ตค!P24)</f>
        <v/>
      </c>
      <c r="GC23" s="404" t="str">
        <f>IF(ตค!Q24="","",ตค!Q24)</f>
        <v/>
      </c>
      <c r="GD23" s="404" t="str">
        <f>IF(ตค!R24="","",ตค!R24)</f>
        <v/>
      </c>
      <c r="GE23" s="404" t="str">
        <f>IF(ตค!S24="","",ตค!S24)</f>
        <v/>
      </c>
      <c r="GF23" s="404" t="str">
        <f>IF(ตค!T24="","",ตค!T24)</f>
        <v/>
      </c>
      <c r="GG23" s="404" t="str">
        <f>IF(ตค!U24="","",ตค!U24)</f>
        <v/>
      </c>
      <c r="GH23" s="404" t="str">
        <f>IF(ตค!V24="","",ตค!V24)</f>
        <v/>
      </c>
      <c r="GI23" s="404" t="str">
        <f>IF(ตค!W24="","",ตค!W24)</f>
        <v/>
      </c>
      <c r="GJ23" s="404" t="str">
        <f>IF(ตค!X24="","",ตค!X24)</f>
        <v/>
      </c>
      <c r="GK23" s="404" t="str">
        <f>IF(ตค!Y24="","",ตค!Y24)</f>
        <v/>
      </c>
      <c r="GL23" s="404" t="str">
        <f>IF(ตค!Z24="","",ตค!Z24)</f>
        <v/>
      </c>
      <c r="GM23" s="404" t="str">
        <f>IF(ตค!AA24="","",ตค!AA24)</f>
        <v/>
      </c>
      <c r="GN23" s="404" t="str">
        <f>IF(ตค!AB24="","",ตค!AB24)</f>
        <v/>
      </c>
      <c r="GO23" s="404" t="str">
        <f>IF(ตค!AC24="","",ตค!AC24)</f>
        <v/>
      </c>
      <c r="GP23" s="404" t="str">
        <f>IF(ตค!AD24="","",ตค!AD24)</f>
        <v/>
      </c>
      <c r="GQ23" s="404" t="str">
        <f>IF(ตค!AE24="","",ตค!AE24)</f>
        <v/>
      </c>
      <c r="GR23" s="404" t="str">
        <f>IF(ตค!AF24="","",ตค!AF24)</f>
        <v/>
      </c>
      <c r="GS23" s="404" t="str">
        <f>IF(ตค!AG24="","",ตค!AG24)</f>
        <v/>
      </c>
      <c r="GT23" s="404" t="str">
        <f>IF(ตค!AH24="","",ตค!AH24)</f>
        <v/>
      </c>
      <c r="GU23" s="404" t="str">
        <f>IF(ตค!AI24="","",ตค!AI24)</f>
        <v/>
      </c>
      <c r="GV23" s="402" t="str">
        <f>IF(ตค!AJ24="","",ตค!AJ24)</f>
        <v/>
      </c>
      <c r="GW23" s="401" t="str">
        <f>IF(ข้อมูลนร.2!D24="","",ข้อมูลนร.2!D24)</f>
        <v/>
      </c>
      <c r="GX23" s="402"/>
      <c r="GY23" s="403" t="str">
        <f>IF(พย!E24="","",พย!E24)</f>
        <v/>
      </c>
      <c r="GZ23" s="403" t="str">
        <f>IF(พย!F24="","",พย!F24)</f>
        <v/>
      </c>
      <c r="HA23" s="403" t="str">
        <f>IF(พย!G24="","",พย!G24)</f>
        <v/>
      </c>
      <c r="HB23" s="403" t="str">
        <f>IF(พย!H24="","",พย!H24)</f>
        <v/>
      </c>
      <c r="HC23" s="403" t="str">
        <f>IF(พย!I24="","",พย!I24)</f>
        <v/>
      </c>
      <c r="HD23" s="403" t="str">
        <f>IF(พย!J24="","",พย!J24)</f>
        <v/>
      </c>
      <c r="HE23" s="403" t="str">
        <f>IF(พย!K24="","",พย!K24)</f>
        <v/>
      </c>
      <c r="HF23" s="403" t="str">
        <f>IF(พย!L24="","",พย!L24)</f>
        <v/>
      </c>
      <c r="HG23" s="403" t="str">
        <f>IF(พย!M24="","",พย!M24)</f>
        <v/>
      </c>
      <c r="HH23" s="403" t="str">
        <f>IF(พย!N24="","",พย!N24)</f>
        <v/>
      </c>
      <c r="HI23" s="403" t="str">
        <f>IF(พย!O24="","",พย!O24)</f>
        <v/>
      </c>
      <c r="HJ23" s="403" t="str">
        <f>IF(พย!P24="","",พย!P24)</f>
        <v/>
      </c>
      <c r="HK23" s="403" t="str">
        <f>IF(พย!Q24="","",พย!Q24)</f>
        <v/>
      </c>
      <c r="HL23" s="403" t="str">
        <f>IF(พย!R24="","",พย!R24)</f>
        <v/>
      </c>
      <c r="HM23" s="403" t="str">
        <f>IF(พย!S24="","",พย!S24)</f>
        <v/>
      </c>
      <c r="HN23" s="403" t="str">
        <f>IF(พย!T24="","",พย!T24)</f>
        <v/>
      </c>
      <c r="HO23" s="403" t="str">
        <f>IF(พย!U24="","",พย!U24)</f>
        <v/>
      </c>
      <c r="HP23" s="403" t="str">
        <f>IF(พย!V24="","",พย!V24)</f>
        <v/>
      </c>
      <c r="HQ23" s="403" t="str">
        <f>IF(พย!W24="","",พย!W24)</f>
        <v/>
      </c>
      <c r="HR23" s="403" t="str">
        <f>IF(พย!X24="","",พย!X24)</f>
        <v/>
      </c>
      <c r="HS23" s="403" t="str">
        <f>IF(พย!Y24="","",พย!Y24)</f>
        <v/>
      </c>
      <c r="HT23" s="403" t="str">
        <f>IF(พย!Z24="","",พย!Z24)</f>
        <v/>
      </c>
      <c r="HU23" s="403" t="str">
        <f>IF(พย!AA24="","",พย!AA24)</f>
        <v/>
      </c>
      <c r="HV23" s="403" t="str">
        <f>IF(พย!AB24="","",พย!AB24)</f>
        <v/>
      </c>
      <c r="HW23" s="403" t="str">
        <f>IF(พย!AC24="","",พย!AC24)</f>
        <v/>
      </c>
      <c r="HX23" s="403" t="str">
        <f>IF(พย!AD24="","",พย!AD24)</f>
        <v/>
      </c>
      <c r="HY23" s="403" t="str">
        <f>IF(พย!AE24="","",พย!AE24)</f>
        <v/>
      </c>
      <c r="HZ23" s="403" t="str">
        <f>IF(พย!AF24="","",พย!AF24)</f>
        <v/>
      </c>
      <c r="IA23" s="403" t="str">
        <f>IF(พย!AG24="","",พย!AG24)</f>
        <v/>
      </c>
      <c r="IB23" s="403" t="str">
        <f>IF(พย!AH24="","",พย!AH24)</f>
        <v/>
      </c>
      <c r="IC23" s="403" t="str">
        <f>IF(พย!AI24="","",พย!AI24)</f>
        <v/>
      </c>
      <c r="ID23" s="402" t="str">
        <f>IF(พย!AJ24="","",พย!AJ24)</f>
        <v/>
      </c>
      <c r="IE23" s="401" t="str">
        <f>IF(ข้อมูลนร.2!D24="","",ข้อมูลนร.2!D24)</f>
        <v/>
      </c>
      <c r="IF23" s="402"/>
      <c r="IG23" s="404" t="str">
        <f>IF(ธค!E24="","",ธค!E24)</f>
        <v/>
      </c>
      <c r="IH23" s="404" t="str">
        <f>IF(ธค!F24="","",ธค!F24)</f>
        <v/>
      </c>
      <c r="II23" s="404" t="str">
        <f>IF(ธค!G24="","",ธค!G24)</f>
        <v/>
      </c>
      <c r="IJ23" s="404" t="str">
        <f>IF(ธค!H24="","",ธค!H24)</f>
        <v/>
      </c>
      <c r="IK23" s="404" t="str">
        <f>IF(ธค!I24="","",ธค!I24)</f>
        <v/>
      </c>
      <c r="IL23" s="404" t="str">
        <f>IF(ธค!J24="","",ธค!J24)</f>
        <v/>
      </c>
      <c r="IM23" s="404" t="str">
        <f>IF(ธค!K24="","",ธค!K24)</f>
        <v/>
      </c>
      <c r="IN23" s="404" t="str">
        <f>IF(ธค!L24="","",ธค!L24)</f>
        <v/>
      </c>
      <c r="IO23" s="404" t="str">
        <f>IF(ธค!M24="","",ธค!M24)</f>
        <v/>
      </c>
      <c r="IP23" s="404" t="str">
        <f>IF(ธค!N24="","",ธค!N24)</f>
        <v/>
      </c>
      <c r="IQ23" s="404" t="str">
        <f>IF(ธค!O24="","",ธค!O24)</f>
        <v/>
      </c>
      <c r="IR23" s="404" t="str">
        <f>IF(ธค!P24="","",ธค!P24)</f>
        <v/>
      </c>
      <c r="IS23" s="404" t="str">
        <f>IF(ธค!Q24="","",ธค!Q24)</f>
        <v/>
      </c>
      <c r="IT23" s="404" t="str">
        <f>IF(ธค!R24="","",ธค!R24)</f>
        <v/>
      </c>
      <c r="IU23" s="404" t="str">
        <f>IF(ธค!S24="","",ธค!S24)</f>
        <v/>
      </c>
      <c r="IV23" s="404" t="str">
        <f>IF(ธค!T24="","",ธค!T24)</f>
        <v/>
      </c>
      <c r="IW23" s="404" t="str">
        <f>IF(ธค!U24="","",ธค!U24)</f>
        <v/>
      </c>
      <c r="IX23" s="404" t="str">
        <f>IF(ธค!V24="","",ธค!V24)</f>
        <v/>
      </c>
      <c r="IY23" s="404" t="str">
        <f>IF(ธค!W24="","",ธค!W24)</f>
        <v/>
      </c>
      <c r="IZ23" s="404" t="str">
        <f>IF(ธค!X24="","",ธค!X24)</f>
        <v/>
      </c>
      <c r="JA23" s="404" t="str">
        <f>IF(ธค!Y24="","",ธค!Y24)</f>
        <v/>
      </c>
      <c r="JB23" s="404" t="str">
        <f>IF(ธค!Z24="","",ธค!Z24)</f>
        <v/>
      </c>
      <c r="JC23" s="404" t="str">
        <f>IF(ธค!AA24="","",ธค!AA24)</f>
        <v/>
      </c>
      <c r="JD23" s="404" t="str">
        <f>IF(ธค!AB24="","",ธค!AB24)</f>
        <v/>
      </c>
      <c r="JE23" s="404" t="str">
        <f>IF(ธค!AC24="","",ธค!AC24)</f>
        <v/>
      </c>
      <c r="JF23" s="404" t="str">
        <f>IF(ธค!AD24="","",ธค!AD24)</f>
        <v/>
      </c>
      <c r="JG23" s="404" t="str">
        <f>IF(ธค!AE24="","",ธค!AE24)</f>
        <v/>
      </c>
      <c r="JH23" s="404" t="str">
        <f>IF(ธค!AF24="","",ธค!AF24)</f>
        <v/>
      </c>
      <c r="JI23" s="404" t="str">
        <f>IF(ธค!AG24="","",ธค!AG24)</f>
        <v/>
      </c>
      <c r="JJ23" s="404" t="str">
        <f>IF(ธค!AH24="","",ธค!AH24)</f>
        <v/>
      </c>
      <c r="JK23" s="404" t="str">
        <f>IF(ธค!AI24="","",ธค!AI24)</f>
        <v/>
      </c>
      <c r="JL23" s="402" t="str">
        <f>IF(ธค!AJ24="","",ธค!AJ24)</f>
        <v/>
      </c>
      <c r="JM23" s="401" t="str">
        <f>IF(ข้อมูลนร.2!D24="","",ข้อมูลนร.2!D24)</f>
        <v/>
      </c>
      <c r="JN23" s="402"/>
      <c r="JO23" s="404" t="str">
        <f>IF(มค!E24="","",มค!E24)</f>
        <v/>
      </c>
      <c r="JP23" s="404" t="str">
        <f>IF(มค!F24="","",มค!F24)</f>
        <v/>
      </c>
      <c r="JQ23" s="404" t="str">
        <f>IF(มค!G24="","",มค!G24)</f>
        <v/>
      </c>
      <c r="JR23" s="404" t="str">
        <f>IF(มค!H24="","",มค!H24)</f>
        <v/>
      </c>
      <c r="JS23" s="404" t="str">
        <f>IF(มค!I24="","",มค!I24)</f>
        <v/>
      </c>
      <c r="JT23" s="404" t="str">
        <f>IF(มค!J24="","",มค!J24)</f>
        <v/>
      </c>
      <c r="JU23" s="404" t="str">
        <f>IF(มค!K24="","",มค!K24)</f>
        <v/>
      </c>
      <c r="JV23" s="404" t="str">
        <f>IF(มค!L24="","",มค!L24)</f>
        <v/>
      </c>
      <c r="JW23" s="404" t="str">
        <f>IF(มค!M24="","",มค!M24)</f>
        <v/>
      </c>
      <c r="JX23" s="404" t="str">
        <f>IF(มค!N24="","",มค!N24)</f>
        <v/>
      </c>
      <c r="JY23" s="404" t="str">
        <f>IF(มค!O24="","",มค!O24)</f>
        <v/>
      </c>
      <c r="JZ23" s="404" t="str">
        <f>IF(มค!P24="","",มค!P24)</f>
        <v/>
      </c>
      <c r="KA23" s="404" t="str">
        <f>IF(มค!Q24="","",มค!Q24)</f>
        <v/>
      </c>
      <c r="KB23" s="404" t="str">
        <f>IF(มค!R24="","",มค!R24)</f>
        <v/>
      </c>
      <c r="KC23" s="404" t="str">
        <f>IF(มค!S24="","",มค!S24)</f>
        <v/>
      </c>
      <c r="KD23" s="404" t="str">
        <f>IF(มค!T24="","",มค!T24)</f>
        <v/>
      </c>
      <c r="KE23" s="404" t="str">
        <f>IF(มค!U24="","",มค!U24)</f>
        <v/>
      </c>
      <c r="KF23" s="404" t="str">
        <f>IF(มค!V24="","",มค!V24)</f>
        <v/>
      </c>
      <c r="KG23" s="404" t="str">
        <f>IF(มค!W24="","",มค!W24)</f>
        <v/>
      </c>
      <c r="KH23" s="404" t="str">
        <f>IF(มค!X24="","",มค!X24)</f>
        <v/>
      </c>
      <c r="KI23" s="404" t="str">
        <f>IF(มค!Y24="","",มค!Y24)</f>
        <v/>
      </c>
      <c r="KJ23" s="404" t="str">
        <f>IF(มค!Z24="","",มค!Z24)</f>
        <v/>
      </c>
      <c r="KK23" s="404" t="str">
        <f>IF(มค!AA24="","",มค!AA24)</f>
        <v/>
      </c>
      <c r="KL23" s="404" t="str">
        <f>IF(มค!AB24="","",มค!AB24)</f>
        <v/>
      </c>
      <c r="KM23" s="404" t="str">
        <f>IF(มค!AC24="","",มค!AC24)</f>
        <v/>
      </c>
      <c r="KN23" s="404" t="str">
        <f>IF(มค!AD24="","",มค!AD24)</f>
        <v/>
      </c>
      <c r="KO23" s="404" t="str">
        <f>IF(มค!AE24="","",มค!AE24)</f>
        <v/>
      </c>
      <c r="KP23" s="404" t="str">
        <f>IF(มค!AF24="","",มค!AF24)</f>
        <v/>
      </c>
      <c r="KQ23" s="404" t="str">
        <f>IF(มค!AG24="","",มค!AG24)</f>
        <v/>
      </c>
      <c r="KR23" s="404" t="str">
        <f>IF(มค!AH24="","",มค!AH24)</f>
        <v/>
      </c>
      <c r="KS23" s="404" t="str">
        <f>IF(มค!AI24="","",มค!AI24)</f>
        <v/>
      </c>
      <c r="KT23" s="402" t="str">
        <f>IF(มค!AJ24="","",มค!AJ24)</f>
        <v/>
      </c>
      <c r="KU23" s="401" t="str">
        <f>IF(ข้อมูลนร.2!D24="","",ข้อมูลนร.2!D24)</f>
        <v/>
      </c>
      <c r="KV23" s="402"/>
      <c r="KW23" s="404" t="str">
        <f>IF(กพ!E24="","",กพ!E24)</f>
        <v/>
      </c>
      <c r="KX23" s="404" t="str">
        <f>IF(กพ!F24="","",กพ!F24)</f>
        <v/>
      </c>
      <c r="KY23" s="404" t="str">
        <f>IF(กพ!G24="","",กพ!G24)</f>
        <v/>
      </c>
      <c r="KZ23" s="404" t="str">
        <f>IF(กพ!H24="","",กพ!H24)</f>
        <v/>
      </c>
      <c r="LA23" s="404" t="str">
        <f>IF(กพ!I24="","",กพ!I24)</f>
        <v/>
      </c>
      <c r="LB23" s="404" t="str">
        <f>IF(กพ!J24="","",กพ!J24)</f>
        <v/>
      </c>
      <c r="LC23" s="404" t="str">
        <f>IF(กพ!K24="","",กพ!K24)</f>
        <v/>
      </c>
      <c r="LD23" s="404" t="str">
        <f>IF(กพ!L24="","",กพ!L24)</f>
        <v/>
      </c>
      <c r="LE23" s="404" t="str">
        <f>IF(กพ!M24="","",กพ!M24)</f>
        <v/>
      </c>
      <c r="LF23" s="404" t="str">
        <f>IF(กพ!N24="","",กพ!N24)</f>
        <v/>
      </c>
      <c r="LG23" s="404" t="str">
        <f>IF(กพ!O24="","",กพ!O24)</f>
        <v/>
      </c>
      <c r="LH23" s="404" t="str">
        <f>IF(กพ!P24="","",กพ!P24)</f>
        <v/>
      </c>
      <c r="LI23" s="404" t="str">
        <f>IF(กพ!Q24="","",กพ!Q24)</f>
        <v/>
      </c>
      <c r="LJ23" s="404" t="str">
        <f>IF(กพ!R24="","",กพ!R24)</f>
        <v/>
      </c>
      <c r="LK23" s="404" t="str">
        <f>IF(กพ!S24="","",กพ!S24)</f>
        <v/>
      </c>
      <c r="LL23" s="404" t="str">
        <f>IF(กพ!T24="","",กพ!T24)</f>
        <v/>
      </c>
      <c r="LM23" s="404" t="str">
        <f>IF(กพ!U24="","",กพ!U24)</f>
        <v/>
      </c>
      <c r="LN23" s="404" t="str">
        <f>IF(กพ!V24="","",กพ!V24)</f>
        <v/>
      </c>
      <c r="LO23" s="404" t="str">
        <f>IF(กพ!W24="","",กพ!W24)</f>
        <v/>
      </c>
      <c r="LP23" s="404" t="str">
        <f>IF(กพ!X24="","",กพ!X24)</f>
        <v/>
      </c>
      <c r="LQ23" s="404" t="str">
        <f>IF(กพ!Y24="","",กพ!Y24)</f>
        <v/>
      </c>
      <c r="LR23" s="404" t="str">
        <f>IF(กพ!Z24="","",กพ!Z24)</f>
        <v/>
      </c>
      <c r="LS23" s="404" t="str">
        <f>IF(กพ!AA24="","",กพ!AA24)</f>
        <v/>
      </c>
      <c r="LT23" s="404" t="str">
        <f>IF(กพ!AB24="","",กพ!AB24)</f>
        <v/>
      </c>
      <c r="LU23" s="404" t="str">
        <f>IF(กพ!AC24="","",กพ!AC24)</f>
        <v/>
      </c>
      <c r="LV23" s="404" t="str">
        <f>IF(กพ!AD24="","",กพ!AD24)</f>
        <v/>
      </c>
      <c r="LW23" s="404" t="str">
        <f>IF(กพ!AE24="","",กพ!AE24)</f>
        <v/>
      </c>
      <c r="LX23" s="404" t="str">
        <f>IF(กพ!AF24="","",กพ!AF24)</f>
        <v/>
      </c>
      <c r="LY23" s="404" t="str">
        <f>IF(กพ!AG24="","",กพ!AG24)</f>
        <v/>
      </c>
      <c r="LZ23" s="404" t="str">
        <f>IF(กพ!AH24="","",กพ!AH24)</f>
        <v/>
      </c>
      <c r="MA23" s="404" t="str">
        <f>IF(กพ!AI24="","",กพ!AI24)</f>
        <v/>
      </c>
      <c r="MB23" s="402" t="str">
        <f>IF(กพ!AJ24="","",กพ!AJ24)</f>
        <v/>
      </c>
      <c r="MC23" s="401" t="str">
        <f>IF(ข้อมูลนร.2!D24="","",ข้อมูลนร.2!D24)</f>
        <v/>
      </c>
      <c r="MD23" s="402"/>
      <c r="ME23" s="404" t="str">
        <f>IF(มีค!E24="","",มีค!E24)</f>
        <v/>
      </c>
      <c r="MF23" s="404" t="str">
        <f>IF(มีค!F24="","",มีค!F24)</f>
        <v/>
      </c>
      <c r="MG23" s="404" t="str">
        <f>IF(มีค!G24="","",มีค!G24)</f>
        <v/>
      </c>
      <c r="MH23" s="404" t="str">
        <f>IF(มีค!H24="","",มีค!H24)</f>
        <v/>
      </c>
      <c r="MI23" s="404" t="str">
        <f>IF(มีค!I24="","",มีค!I24)</f>
        <v/>
      </c>
      <c r="MJ23" s="404" t="str">
        <f>IF(มีค!J24="","",มีค!J24)</f>
        <v/>
      </c>
      <c r="MK23" s="404" t="str">
        <f>IF(มีค!K24="","",มีค!K24)</f>
        <v/>
      </c>
      <c r="ML23" s="404" t="str">
        <f>IF(มีค!L24="","",มีค!L24)</f>
        <v/>
      </c>
      <c r="MM23" s="404" t="str">
        <f>IF(มีค!M24="","",มีค!M24)</f>
        <v/>
      </c>
      <c r="MN23" s="404" t="str">
        <f>IF(มีค!N24="","",มีค!N24)</f>
        <v/>
      </c>
      <c r="MO23" s="404" t="str">
        <f>IF(มีค!O24="","",มีค!O24)</f>
        <v/>
      </c>
      <c r="MP23" s="404" t="str">
        <f>IF(มีค!P24="","",มีค!P24)</f>
        <v/>
      </c>
      <c r="MQ23" s="404" t="str">
        <f>IF(มีค!Q24="","",มีค!Q24)</f>
        <v/>
      </c>
      <c r="MR23" s="404" t="str">
        <f>IF(มีค!R24="","",มีค!R24)</f>
        <v/>
      </c>
      <c r="MS23" s="404" t="str">
        <f>IF(มีค!S24="","",มีค!S24)</f>
        <v/>
      </c>
      <c r="MT23" s="404" t="str">
        <f>IF(มีค!T24="","",มีค!T24)</f>
        <v/>
      </c>
      <c r="MU23" s="404" t="str">
        <f>IF(มีค!U24="","",มีค!U24)</f>
        <v/>
      </c>
      <c r="MV23" s="404" t="str">
        <f>IF(มีค!V24="","",มีค!V24)</f>
        <v/>
      </c>
      <c r="MW23" s="404" t="str">
        <f>IF(มีค!W24="","",มีค!W24)</f>
        <v/>
      </c>
      <c r="MX23" s="404" t="str">
        <f>IF(มีค!X24="","",มีค!X24)</f>
        <v/>
      </c>
      <c r="MY23" s="404" t="str">
        <f>IF(มีค!Y24="","",มีค!Y24)</f>
        <v/>
      </c>
      <c r="MZ23" s="404" t="str">
        <f>IF(มีค!Z24="","",มีค!Z24)</f>
        <v/>
      </c>
      <c r="NA23" s="404" t="str">
        <f>IF(มีค!AA24="","",มีค!AA24)</f>
        <v/>
      </c>
      <c r="NB23" s="404" t="str">
        <f>IF(มีค!AB24="","",มีค!AB24)</f>
        <v/>
      </c>
      <c r="NC23" s="404" t="str">
        <f>IF(มีค!AC24="","",มีค!AC24)</f>
        <v/>
      </c>
      <c r="ND23" s="404" t="str">
        <f>IF(มีค!AD24="","",มีค!AD24)</f>
        <v/>
      </c>
      <c r="NE23" s="404" t="str">
        <f>IF(มีค!AE24="","",มีค!AE24)</f>
        <v/>
      </c>
      <c r="NF23" s="404" t="str">
        <f>IF(มีค!AF24="","",มีค!AF24)</f>
        <v/>
      </c>
      <c r="NG23" s="404" t="str">
        <f>IF(มีค!AG24="","",มีค!AG24)</f>
        <v/>
      </c>
      <c r="NH23" s="404" t="str">
        <f>IF(มีค!AH24="","",มีค!AH24)</f>
        <v/>
      </c>
      <c r="NI23" s="404" t="str">
        <f>IF(มีค!AI24="","",มีค!AI24)</f>
        <v/>
      </c>
      <c r="NJ23" s="402" t="str">
        <f>IF(มีค!AJ24="","",มีค!AJ24)</f>
        <v/>
      </c>
    </row>
    <row r="24" spans="1:374" s="231" customFormat="1" ht="18" customHeight="1">
      <c r="A24" s="401" t="str">
        <f>IF(ข้อมูลนร.2!D25="","",ข้อมูลนร.2!D25)</f>
        <v/>
      </c>
      <c r="B24" s="402"/>
      <c r="C24" s="403" t="str">
        <f>IF(พค!E25="","",พค!E25)</f>
        <v/>
      </c>
      <c r="D24" s="403" t="str">
        <f>IF(พค!F25="","",พค!F25)</f>
        <v/>
      </c>
      <c r="E24" s="403" t="str">
        <f>IF(พค!G25="","",พค!G25)</f>
        <v/>
      </c>
      <c r="F24" s="403" t="str">
        <f>IF(พค!H25="","",พค!H25)</f>
        <v/>
      </c>
      <c r="G24" s="403" t="str">
        <f>IF(พค!I25="","",พค!I25)</f>
        <v/>
      </c>
      <c r="H24" s="403" t="str">
        <f>IF(พค!J25="","",พค!J25)</f>
        <v/>
      </c>
      <c r="I24" s="403" t="str">
        <f>IF(พค!K25="","",พค!K25)</f>
        <v/>
      </c>
      <c r="J24" s="403" t="str">
        <f>IF(พค!L25="","",พค!L25)</f>
        <v/>
      </c>
      <c r="K24" s="403" t="str">
        <f>IF(พค!M25="","",พค!M25)</f>
        <v/>
      </c>
      <c r="L24" s="403" t="str">
        <f>IF(พค!N25="","",พค!N25)</f>
        <v/>
      </c>
      <c r="M24" s="403" t="str">
        <f>IF(พค!O25="","",พค!O25)</f>
        <v/>
      </c>
      <c r="N24" s="403" t="str">
        <f>IF(พค!P25="","",พค!P25)</f>
        <v/>
      </c>
      <c r="O24" s="403" t="str">
        <f>IF(พค!Q25="","",พค!Q25)</f>
        <v/>
      </c>
      <c r="P24" s="403" t="str">
        <f>IF(พค!R25="","",พค!R25)</f>
        <v/>
      </c>
      <c r="Q24" s="403" t="str">
        <f>IF(พค!S25="","",พค!S25)</f>
        <v/>
      </c>
      <c r="R24" s="403" t="str">
        <f>IF(พค!T25="","",พค!T25)</f>
        <v/>
      </c>
      <c r="S24" s="403" t="str">
        <f>IF(พค!U25="","",พค!U25)</f>
        <v/>
      </c>
      <c r="T24" s="403" t="str">
        <f>IF(พค!V25="","",พค!V25)</f>
        <v/>
      </c>
      <c r="U24" s="403" t="str">
        <f>IF(พค!W25="","",พค!W25)</f>
        <v/>
      </c>
      <c r="V24" s="403" t="str">
        <f>IF(พค!X25="","",พค!X25)</f>
        <v/>
      </c>
      <c r="W24" s="403" t="str">
        <f>IF(พค!Y25="","",พค!Y25)</f>
        <v/>
      </c>
      <c r="X24" s="403" t="str">
        <f>IF(พค!Z25="","",พค!Z25)</f>
        <v/>
      </c>
      <c r="Y24" s="403" t="str">
        <f>IF(พค!AA25="","",พค!AA25)</f>
        <v/>
      </c>
      <c r="Z24" s="403" t="str">
        <f>IF(พค!AB25="","",พค!AB25)</f>
        <v/>
      </c>
      <c r="AA24" s="403" t="str">
        <f>IF(พค!AC25="","",พค!AC25)</f>
        <v/>
      </c>
      <c r="AB24" s="403" t="str">
        <f>IF(พค!AD25="","",พค!AD25)</f>
        <v/>
      </c>
      <c r="AC24" s="403" t="str">
        <f>IF(พค!AE25="","",พค!AE25)</f>
        <v/>
      </c>
      <c r="AD24" s="403" t="str">
        <f>IF(พค!AF25="","",พค!AF25)</f>
        <v/>
      </c>
      <c r="AE24" s="403" t="str">
        <f>IF(พค!AG25="","",พค!AG25)</f>
        <v/>
      </c>
      <c r="AF24" s="403" t="str">
        <f>IF(พค!AH25="","",พค!AH25)</f>
        <v/>
      </c>
      <c r="AG24" s="403" t="str">
        <f>IF(พค!AI25="","",พค!AI25)</f>
        <v/>
      </c>
      <c r="AH24" s="402" t="str">
        <f>IF(พค!AJ25="","",พค!AJ25)</f>
        <v/>
      </c>
      <c r="AI24" s="401" t="str">
        <f>IF(ข้อมูลนร.2!D25="","",ข้อมูลนร.2!D25)</f>
        <v/>
      </c>
      <c r="AJ24" s="402"/>
      <c r="AK24" s="404" t="str">
        <f>IF(มิย!E25="","",มิย!E25)</f>
        <v/>
      </c>
      <c r="AL24" s="404" t="str">
        <f>IF(มิย!F25="","",มิย!F25)</f>
        <v/>
      </c>
      <c r="AM24" s="404" t="str">
        <f>IF(มิย!G25="","",มิย!G25)</f>
        <v/>
      </c>
      <c r="AN24" s="404" t="str">
        <f>IF(มิย!H25="","",มิย!H25)</f>
        <v/>
      </c>
      <c r="AO24" s="404" t="str">
        <f>IF(มิย!I25="","",มิย!I25)</f>
        <v/>
      </c>
      <c r="AP24" s="404" t="str">
        <f>IF(มิย!J25="","",มิย!J25)</f>
        <v/>
      </c>
      <c r="AQ24" s="404" t="str">
        <f>IF(มิย!K25="","",มิย!K25)</f>
        <v/>
      </c>
      <c r="AR24" s="404" t="str">
        <f>IF(มิย!L25="","",มิย!L25)</f>
        <v/>
      </c>
      <c r="AS24" s="404" t="str">
        <f>IF(มิย!M25="","",มิย!M25)</f>
        <v/>
      </c>
      <c r="AT24" s="404" t="str">
        <f>IF(มิย!N25="","",มิย!N25)</f>
        <v/>
      </c>
      <c r="AU24" s="404" t="str">
        <f>IF(มิย!O25="","",มิย!O25)</f>
        <v/>
      </c>
      <c r="AV24" s="404" t="str">
        <f>IF(มิย!P25="","",มิย!P25)</f>
        <v/>
      </c>
      <c r="AW24" s="404" t="str">
        <f>IF(มิย!Q25="","",มิย!Q25)</f>
        <v/>
      </c>
      <c r="AX24" s="404" t="str">
        <f>IF(มิย!R25="","",มิย!R25)</f>
        <v/>
      </c>
      <c r="AY24" s="404" t="str">
        <f>IF(มิย!S25="","",มิย!S25)</f>
        <v/>
      </c>
      <c r="AZ24" s="404" t="str">
        <f>IF(มิย!T25="","",มิย!T25)</f>
        <v/>
      </c>
      <c r="BA24" s="404" t="str">
        <f>IF(มิย!U25="","",มิย!U25)</f>
        <v/>
      </c>
      <c r="BB24" s="404" t="str">
        <f>IF(มิย!V25="","",มิย!V25)</f>
        <v/>
      </c>
      <c r="BC24" s="404" t="str">
        <f>IF(มิย!W25="","",มิย!W25)</f>
        <v/>
      </c>
      <c r="BD24" s="404" t="str">
        <f>IF(มิย!X25="","",มิย!X25)</f>
        <v/>
      </c>
      <c r="BE24" s="404" t="str">
        <f>IF(มิย!Y25="","",มิย!Y25)</f>
        <v/>
      </c>
      <c r="BF24" s="404" t="str">
        <f>IF(มิย!Z25="","",มิย!Z25)</f>
        <v/>
      </c>
      <c r="BG24" s="404" t="str">
        <f>IF(มิย!AA25="","",มิย!AA25)</f>
        <v/>
      </c>
      <c r="BH24" s="404" t="str">
        <f>IF(มิย!AB25="","",มิย!AB25)</f>
        <v/>
      </c>
      <c r="BI24" s="404" t="str">
        <f>IF(มิย!AC25="","",มิย!AC25)</f>
        <v/>
      </c>
      <c r="BJ24" s="404" t="str">
        <f>IF(มิย!AD25="","",มิย!AD25)</f>
        <v/>
      </c>
      <c r="BK24" s="404" t="str">
        <f>IF(มิย!AE25="","",มิย!AE25)</f>
        <v/>
      </c>
      <c r="BL24" s="404" t="str">
        <f>IF(มิย!AF25="","",มิย!AF25)</f>
        <v/>
      </c>
      <c r="BM24" s="404" t="str">
        <f>IF(มิย!AG25="","",มิย!AG25)</f>
        <v/>
      </c>
      <c r="BN24" s="404" t="str">
        <f>IF(มิย!AH25="","",มิย!AH25)</f>
        <v/>
      </c>
      <c r="BO24" s="404" t="str">
        <f>IF(มิย!AI25="","",มิย!AI25)</f>
        <v/>
      </c>
      <c r="BP24" s="402" t="str">
        <f>IF(มิย!AJ25="","",มิย!AJ25)</f>
        <v/>
      </c>
      <c r="BQ24" s="401" t="str">
        <f>IF(ข้อมูลนร.2!D25="","",ข้อมูลนร.2!D25)</f>
        <v/>
      </c>
      <c r="BR24" s="402"/>
      <c r="BS24" s="402" t="str">
        <f>IF(กค!E25="","",กค!E25)</f>
        <v/>
      </c>
      <c r="BT24" s="404" t="str">
        <f>IF(กค!F25="","",กค!F25)</f>
        <v/>
      </c>
      <c r="BU24" s="404" t="str">
        <f>IF(กค!G25="","",กค!G25)</f>
        <v/>
      </c>
      <c r="BV24" s="404" t="str">
        <f>IF(กค!H25="","",กค!H25)</f>
        <v/>
      </c>
      <c r="BW24" s="404" t="str">
        <f>IF(กค!I25="","",กค!I25)</f>
        <v/>
      </c>
      <c r="BX24" s="404" t="str">
        <f>IF(กค!J25="","",กค!J25)</f>
        <v/>
      </c>
      <c r="BY24" s="404" t="str">
        <f>IF(กค!K25="","",กค!K25)</f>
        <v/>
      </c>
      <c r="BZ24" s="404" t="str">
        <f>IF(กค!L25="","",กค!L25)</f>
        <v/>
      </c>
      <c r="CA24" s="404" t="str">
        <f>IF(กค!M25="","",กค!M25)</f>
        <v/>
      </c>
      <c r="CB24" s="404" t="str">
        <f>IF(กค!N25="","",กค!N25)</f>
        <v/>
      </c>
      <c r="CC24" s="404" t="str">
        <f>IF(กค!O25="","",กค!O25)</f>
        <v/>
      </c>
      <c r="CD24" s="404" t="str">
        <f>IF(กค!P25="","",กค!P25)</f>
        <v/>
      </c>
      <c r="CE24" s="404" t="str">
        <f>IF(กค!Q25="","",กค!Q25)</f>
        <v/>
      </c>
      <c r="CF24" s="404" t="str">
        <f>IF(กค!R25="","",กค!R25)</f>
        <v/>
      </c>
      <c r="CG24" s="404" t="str">
        <f>IF(กค!S25="","",กค!S25)</f>
        <v/>
      </c>
      <c r="CH24" s="404" t="str">
        <f>IF(กค!T25="","",กค!T25)</f>
        <v/>
      </c>
      <c r="CI24" s="404" t="str">
        <f>IF(กค!U25="","",กค!U25)</f>
        <v/>
      </c>
      <c r="CJ24" s="404" t="str">
        <f>IF(กค!V25="","",กค!V25)</f>
        <v/>
      </c>
      <c r="CK24" s="404" t="str">
        <f>IF(กค!W25="","",กค!W25)</f>
        <v/>
      </c>
      <c r="CL24" s="404" t="str">
        <f>IF(กค!X25="","",กค!X25)</f>
        <v/>
      </c>
      <c r="CM24" s="404" t="str">
        <f>IF(กค!Y25="","",กค!Y25)</f>
        <v/>
      </c>
      <c r="CN24" s="404" t="str">
        <f>IF(กค!Z25="","",กค!Z25)</f>
        <v/>
      </c>
      <c r="CO24" s="404" t="str">
        <f>IF(กค!AA25="","",กค!AA25)</f>
        <v/>
      </c>
      <c r="CP24" s="404" t="str">
        <f>IF(กค!AB25="","",กค!AB25)</f>
        <v/>
      </c>
      <c r="CQ24" s="404" t="str">
        <f>IF(กค!AC25="","",กค!AC25)</f>
        <v/>
      </c>
      <c r="CR24" s="404" t="str">
        <f>IF(กค!AD25="","",กค!AD25)</f>
        <v/>
      </c>
      <c r="CS24" s="404" t="str">
        <f>IF(กค!AE25="","",กค!AE25)</f>
        <v/>
      </c>
      <c r="CT24" s="404" t="str">
        <f>IF(กค!AF25="","",กค!AF25)</f>
        <v/>
      </c>
      <c r="CU24" s="404" t="str">
        <f>IF(กค!AG25="","",กค!AG25)</f>
        <v/>
      </c>
      <c r="CV24" s="404" t="str">
        <f>IF(กค!AH25="","",กค!AH25)</f>
        <v/>
      </c>
      <c r="CW24" s="404" t="str">
        <f>IF(กค!AI25="","",กค!AI25)</f>
        <v/>
      </c>
      <c r="CX24" s="402" t="str">
        <f>IF(กค!AJ25="","",กค!AJ25)</f>
        <v/>
      </c>
      <c r="CY24" s="401" t="str">
        <f>IF(ข้อมูลนร.2!D25="","",ข้อมูลนร.2!D25)</f>
        <v/>
      </c>
      <c r="CZ24" s="402"/>
      <c r="DA24" s="404" t="str">
        <f>IF(สค!E25="","",สค!E25)</f>
        <v/>
      </c>
      <c r="DB24" s="404" t="str">
        <f>IF(สค!F25="","",สค!F25)</f>
        <v/>
      </c>
      <c r="DC24" s="404" t="str">
        <f>IF(สค!G25="","",สค!G25)</f>
        <v/>
      </c>
      <c r="DD24" s="404" t="str">
        <f>IF(สค!H25="","",สค!H25)</f>
        <v/>
      </c>
      <c r="DE24" s="404" t="str">
        <f>IF(สค!I25="","",สค!I25)</f>
        <v/>
      </c>
      <c r="DF24" s="404" t="str">
        <f>IF(สค!J25="","",สค!J25)</f>
        <v/>
      </c>
      <c r="DG24" s="404" t="str">
        <f>IF(สค!K25="","",สค!K25)</f>
        <v/>
      </c>
      <c r="DH24" s="404" t="str">
        <f>IF(สค!L25="","",สค!L25)</f>
        <v/>
      </c>
      <c r="DI24" s="404" t="str">
        <f>IF(สค!M25="","",สค!M25)</f>
        <v/>
      </c>
      <c r="DJ24" s="404" t="str">
        <f>IF(สค!N25="","",สค!N25)</f>
        <v/>
      </c>
      <c r="DK24" s="404" t="str">
        <f>IF(สค!O25="","",สค!O25)</f>
        <v/>
      </c>
      <c r="DL24" s="404" t="str">
        <f>IF(สค!P25="","",สค!P25)</f>
        <v/>
      </c>
      <c r="DM24" s="404" t="str">
        <f>IF(สค!Q25="","",สค!Q25)</f>
        <v/>
      </c>
      <c r="DN24" s="404" t="str">
        <f>IF(สค!R25="","",สค!R25)</f>
        <v/>
      </c>
      <c r="DO24" s="404" t="str">
        <f>IF(สค!S25="","",สค!S25)</f>
        <v/>
      </c>
      <c r="DP24" s="404" t="str">
        <f>IF(สค!T25="","",สค!T25)</f>
        <v/>
      </c>
      <c r="DQ24" s="404" t="str">
        <f>IF(สค!U25="","",สค!U25)</f>
        <v/>
      </c>
      <c r="DR24" s="404" t="str">
        <f>IF(สค!V25="","",สค!V25)</f>
        <v/>
      </c>
      <c r="DS24" s="404" t="str">
        <f>IF(สค!W25="","",สค!W25)</f>
        <v/>
      </c>
      <c r="DT24" s="404" t="str">
        <f>IF(สค!X25="","",สค!X25)</f>
        <v/>
      </c>
      <c r="DU24" s="404" t="str">
        <f>IF(สค!Y25="","",สค!Y25)</f>
        <v/>
      </c>
      <c r="DV24" s="404" t="str">
        <f>IF(สค!Z25="","",สค!Z25)</f>
        <v/>
      </c>
      <c r="DW24" s="404" t="str">
        <f>IF(สค!AA25="","",สค!AA25)</f>
        <v/>
      </c>
      <c r="DX24" s="404" t="str">
        <f>IF(สค!AB25="","",สค!AB25)</f>
        <v/>
      </c>
      <c r="DY24" s="404" t="str">
        <f>IF(สค!AC25="","",สค!AC25)</f>
        <v/>
      </c>
      <c r="DZ24" s="404" t="str">
        <f>IF(สค!AD25="","",สค!AD25)</f>
        <v/>
      </c>
      <c r="EA24" s="404" t="str">
        <f>IF(สค!AE25="","",สค!AE25)</f>
        <v/>
      </c>
      <c r="EB24" s="404" t="str">
        <f>IF(สค!AF25="","",สค!AF25)</f>
        <v/>
      </c>
      <c r="EC24" s="404" t="str">
        <f>IF(สค!AG25="","",สค!AG25)</f>
        <v/>
      </c>
      <c r="ED24" s="404" t="str">
        <f>IF(สค!AH25="","",สค!AH25)</f>
        <v/>
      </c>
      <c r="EE24" s="404" t="str">
        <f>IF(สค!AI25="","",สค!AI25)</f>
        <v/>
      </c>
      <c r="EF24" s="402" t="str">
        <f>IF(สค!AJ25="","",สค!AJ25)</f>
        <v/>
      </c>
      <c r="EG24" s="401" t="str">
        <f>IF(ข้อมูลนร.2!D25="","",ข้อมูลนร.2!D25)</f>
        <v/>
      </c>
      <c r="EH24" s="402"/>
      <c r="EI24" s="404" t="str">
        <f>IF(กย!E25="","",กย!E25)</f>
        <v/>
      </c>
      <c r="EJ24" s="404" t="str">
        <f>IF(กย!F25="","",กย!F25)</f>
        <v/>
      </c>
      <c r="EK24" s="404" t="str">
        <f>IF(กย!G25="","",กย!G25)</f>
        <v/>
      </c>
      <c r="EL24" s="404" t="str">
        <f>IF(กย!H25="","",กย!H25)</f>
        <v/>
      </c>
      <c r="EM24" s="404" t="str">
        <f>IF(กย!I25="","",กย!I25)</f>
        <v/>
      </c>
      <c r="EN24" s="404" t="str">
        <f>IF(กย!J25="","",กย!J25)</f>
        <v/>
      </c>
      <c r="EO24" s="404" t="str">
        <f>IF(กย!K25="","",กย!K25)</f>
        <v/>
      </c>
      <c r="EP24" s="404" t="str">
        <f>IF(กย!L25="","",กย!L25)</f>
        <v/>
      </c>
      <c r="EQ24" s="404" t="str">
        <f>IF(กย!M25="","",กย!M25)</f>
        <v/>
      </c>
      <c r="ER24" s="404" t="str">
        <f>IF(กย!N25="","",กย!N25)</f>
        <v/>
      </c>
      <c r="ES24" s="404" t="str">
        <f>IF(กย!O25="","",กย!O25)</f>
        <v/>
      </c>
      <c r="ET24" s="404" t="str">
        <f>IF(กย!P25="","",กย!P25)</f>
        <v/>
      </c>
      <c r="EU24" s="404" t="str">
        <f>IF(กย!Q25="","",กย!Q25)</f>
        <v/>
      </c>
      <c r="EV24" s="404" t="str">
        <f>IF(กย!R25="","",กย!R25)</f>
        <v/>
      </c>
      <c r="EW24" s="404" t="str">
        <f>IF(กย!S25="","",กย!S25)</f>
        <v/>
      </c>
      <c r="EX24" s="404" t="str">
        <f>IF(กย!T25="","",กย!T25)</f>
        <v/>
      </c>
      <c r="EY24" s="404" t="str">
        <f>IF(กย!U25="","",กย!U25)</f>
        <v/>
      </c>
      <c r="EZ24" s="404" t="str">
        <f>IF(กย!V25="","",กย!V25)</f>
        <v/>
      </c>
      <c r="FA24" s="404" t="str">
        <f>IF(กย!W25="","",กย!W25)</f>
        <v/>
      </c>
      <c r="FB24" s="404" t="str">
        <f>IF(กย!X25="","",กย!X25)</f>
        <v/>
      </c>
      <c r="FC24" s="404" t="str">
        <f>IF(กย!Y25="","",กย!Y25)</f>
        <v/>
      </c>
      <c r="FD24" s="404" t="str">
        <f>IF(กย!Z25="","",กย!Z25)</f>
        <v/>
      </c>
      <c r="FE24" s="404" t="str">
        <f>IF(กย!AA25="","",กย!AA25)</f>
        <v/>
      </c>
      <c r="FF24" s="404" t="str">
        <f>IF(กย!AB25="","",กย!AB25)</f>
        <v/>
      </c>
      <c r="FG24" s="404" t="str">
        <f>IF(กย!AC25="","",กย!AC25)</f>
        <v/>
      </c>
      <c r="FH24" s="404" t="str">
        <f>IF(กย!AD25="","",กย!AD25)</f>
        <v/>
      </c>
      <c r="FI24" s="404" t="str">
        <f>IF(กย!AE25="","",กย!AE25)</f>
        <v/>
      </c>
      <c r="FJ24" s="404" t="str">
        <f>IF(กย!AF25="","",กย!AF25)</f>
        <v/>
      </c>
      <c r="FK24" s="404" t="str">
        <f>IF(กย!AG25="","",กย!AG25)</f>
        <v/>
      </c>
      <c r="FL24" s="404" t="str">
        <f>IF(กย!AH25="","",กย!AH25)</f>
        <v/>
      </c>
      <c r="FM24" s="404" t="str">
        <f>IF(กย!AI25="","",กย!AI25)</f>
        <v/>
      </c>
      <c r="FN24" s="402" t="str">
        <f>IF(กย!AJ25="","",กย!AJ25)</f>
        <v/>
      </c>
      <c r="FO24" s="401" t="str">
        <f>IF(ข้อมูลนร.2!D25="","",ข้อมูลนร.2!D25)</f>
        <v/>
      </c>
      <c r="FP24" s="402"/>
      <c r="FQ24" s="404" t="str">
        <f>IF(ตค!E25="","",ตค!E25)</f>
        <v/>
      </c>
      <c r="FR24" s="404" t="str">
        <f>IF(ตค!F25="","",ตค!F25)</f>
        <v/>
      </c>
      <c r="FS24" s="404" t="str">
        <f>IF(ตค!G25="","",ตค!G25)</f>
        <v/>
      </c>
      <c r="FT24" s="404" t="str">
        <f>IF(ตค!H25="","",ตค!H25)</f>
        <v/>
      </c>
      <c r="FU24" s="404" t="str">
        <f>IF(ตค!I25="","",ตค!I25)</f>
        <v/>
      </c>
      <c r="FV24" s="404" t="str">
        <f>IF(ตค!J25="","",ตค!J25)</f>
        <v/>
      </c>
      <c r="FW24" s="404" t="str">
        <f>IF(ตค!K25="","",ตค!K25)</f>
        <v/>
      </c>
      <c r="FX24" s="404" t="str">
        <f>IF(ตค!L25="","",ตค!L25)</f>
        <v/>
      </c>
      <c r="FY24" s="404" t="str">
        <f>IF(ตค!M25="","",ตค!M25)</f>
        <v/>
      </c>
      <c r="FZ24" s="404" t="str">
        <f>IF(ตค!N25="","",ตค!N25)</f>
        <v/>
      </c>
      <c r="GA24" s="404" t="str">
        <f>IF(ตค!O25="","",ตค!O25)</f>
        <v/>
      </c>
      <c r="GB24" s="404" t="str">
        <f>IF(ตค!P25="","",ตค!P25)</f>
        <v/>
      </c>
      <c r="GC24" s="404" t="str">
        <f>IF(ตค!Q25="","",ตค!Q25)</f>
        <v/>
      </c>
      <c r="GD24" s="404" t="str">
        <f>IF(ตค!R25="","",ตค!R25)</f>
        <v/>
      </c>
      <c r="GE24" s="404" t="str">
        <f>IF(ตค!S25="","",ตค!S25)</f>
        <v/>
      </c>
      <c r="GF24" s="404" t="str">
        <f>IF(ตค!T25="","",ตค!T25)</f>
        <v/>
      </c>
      <c r="GG24" s="404" t="str">
        <f>IF(ตค!U25="","",ตค!U25)</f>
        <v/>
      </c>
      <c r="GH24" s="404" t="str">
        <f>IF(ตค!V25="","",ตค!V25)</f>
        <v/>
      </c>
      <c r="GI24" s="404" t="str">
        <f>IF(ตค!W25="","",ตค!W25)</f>
        <v/>
      </c>
      <c r="GJ24" s="404" t="str">
        <f>IF(ตค!X25="","",ตค!X25)</f>
        <v/>
      </c>
      <c r="GK24" s="404" t="str">
        <f>IF(ตค!Y25="","",ตค!Y25)</f>
        <v/>
      </c>
      <c r="GL24" s="404" t="str">
        <f>IF(ตค!Z25="","",ตค!Z25)</f>
        <v/>
      </c>
      <c r="GM24" s="404" t="str">
        <f>IF(ตค!AA25="","",ตค!AA25)</f>
        <v/>
      </c>
      <c r="GN24" s="404" t="str">
        <f>IF(ตค!AB25="","",ตค!AB25)</f>
        <v/>
      </c>
      <c r="GO24" s="404" t="str">
        <f>IF(ตค!AC25="","",ตค!AC25)</f>
        <v/>
      </c>
      <c r="GP24" s="404" t="str">
        <f>IF(ตค!AD25="","",ตค!AD25)</f>
        <v/>
      </c>
      <c r="GQ24" s="404" t="str">
        <f>IF(ตค!AE25="","",ตค!AE25)</f>
        <v/>
      </c>
      <c r="GR24" s="404" t="str">
        <f>IF(ตค!AF25="","",ตค!AF25)</f>
        <v/>
      </c>
      <c r="GS24" s="404" t="str">
        <f>IF(ตค!AG25="","",ตค!AG25)</f>
        <v/>
      </c>
      <c r="GT24" s="404" t="str">
        <f>IF(ตค!AH25="","",ตค!AH25)</f>
        <v/>
      </c>
      <c r="GU24" s="404" t="str">
        <f>IF(ตค!AI25="","",ตค!AI25)</f>
        <v/>
      </c>
      <c r="GV24" s="402" t="str">
        <f>IF(ตค!AJ25="","",ตค!AJ25)</f>
        <v/>
      </c>
      <c r="GW24" s="401" t="str">
        <f>IF(ข้อมูลนร.2!D25="","",ข้อมูลนร.2!D25)</f>
        <v/>
      </c>
      <c r="GX24" s="402"/>
      <c r="GY24" s="403" t="str">
        <f>IF(พย!E25="","",พย!E25)</f>
        <v/>
      </c>
      <c r="GZ24" s="403" t="str">
        <f>IF(พย!F25="","",พย!F25)</f>
        <v/>
      </c>
      <c r="HA24" s="403" t="str">
        <f>IF(พย!G25="","",พย!G25)</f>
        <v/>
      </c>
      <c r="HB24" s="403" t="str">
        <f>IF(พย!H25="","",พย!H25)</f>
        <v/>
      </c>
      <c r="HC24" s="403" t="str">
        <f>IF(พย!I25="","",พย!I25)</f>
        <v/>
      </c>
      <c r="HD24" s="403" t="str">
        <f>IF(พย!J25="","",พย!J25)</f>
        <v/>
      </c>
      <c r="HE24" s="403" t="str">
        <f>IF(พย!K25="","",พย!K25)</f>
        <v/>
      </c>
      <c r="HF24" s="403" t="str">
        <f>IF(พย!L25="","",พย!L25)</f>
        <v/>
      </c>
      <c r="HG24" s="403" t="str">
        <f>IF(พย!M25="","",พย!M25)</f>
        <v/>
      </c>
      <c r="HH24" s="403" t="str">
        <f>IF(พย!N25="","",พย!N25)</f>
        <v/>
      </c>
      <c r="HI24" s="403" t="str">
        <f>IF(พย!O25="","",พย!O25)</f>
        <v/>
      </c>
      <c r="HJ24" s="403" t="str">
        <f>IF(พย!P25="","",พย!P25)</f>
        <v/>
      </c>
      <c r="HK24" s="403" t="str">
        <f>IF(พย!Q25="","",พย!Q25)</f>
        <v/>
      </c>
      <c r="HL24" s="403" t="str">
        <f>IF(พย!R25="","",พย!R25)</f>
        <v/>
      </c>
      <c r="HM24" s="403" t="str">
        <f>IF(พย!S25="","",พย!S25)</f>
        <v/>
      </c>
      <c r="HN24" s="403" t="str">
        <f>IF(พย!T25="","",พย!T25)</f>
        <v/>
      </c>
      <c r="HO24" s="403" t="str">
        <f>IF(พย!U25="","",พย!U25)</f>
        <v/>
      </c>
      <c r="HP24" s="403" t="str">
        <f>IF(พย!V25="","",พย!V25)</f>
        <v/>
      </c>
      <c r="HQ24" s="403" t="str">
        <f>IF(พย!W25="","",พย!W25)</f>
        <v/>
      </c>
      <c r="HR24" s="403" t="str">
        <f>IF(พย!X25="","",พย!X25)</f>
        <v/>
      </c>
      <c r="HS24" s="403" t="str">
        <f>IF(พย!Y25="","",พย!Y25)</f>
        <v/>
      </c>
      <c r="HT24" s="403" t="str">
        <f>IF(พย!Z25="","",พย!Z25)</f>
        <v/>
      </c>
      <c r="HU24" s="403" t="str">
        <f>IF(พย!AA25="","",พย!AA25)</f>
        <v/>
      </c>
      <c r="HV24" s="403" t="str">
        <f>IF(พย!AB25="","",พย!AB25)</f>
        <v/>
      </c>
      <c r="HW24" s="403" t="str">
        <f>IF(พย!AC25="","",พย!AC25)</f>
        <v/>
      </c>
      <c r="HX24" s="403" t="str">
        <f>IF(พย!AD25="","",พย!AD25)</f>
        <v/>
      </c>
      <c r="HY24" s="403" t="str">
        <f>IF(พย!AE25="","",พย!AE25)</f>
        <v/>
      </c>
      <c r="HZ24" s="403" t="str">
        <f>IF(พย!AF25="","",พย!AF25)</f>
        <v/>
      </c>
      <c r="IA24" s="403" t="str">
        <f>IF(พย!AG25="","",พย!AG25)</f>
        <v/>
      </c>
      <c r="IB24" s="403" t="str">
        <f>IF(พย!AH25="","",พย!AH25)</f>
        <v/>
      </c>
      <c r="IC24" s="403" t="str">
        <f>IF(พย!AI25="","",พย!AI25)</f>
        <v/>
      </c>
      <c r="ID24" s="402" t="str">
        <f>IF(พย!AJ25="","",พย!AJ25)</f>
        <v/>
      </c>
      <c r="IE24" s="401" t="str">
        <f>IF(ข้อมูลนร.2!D25="","",ข้อมูลนร.2!D25)</f>
        <v/>
      </c>
      <c r="IF24" s="402"/>
      <c r="IG24" s="404" t="str">
        <f>IF(ธค!E25="","",ธค!E25)</f>
        <v/>
      </c>
      <c r="IH24" s="404" t="str">
        <f>IF(ธค!F25="","",ธค!F25)</f>
        <v/>
      </c>
      <c r="II24" s="404" t="str">
        <f>IF(ธค!G25="","",ธค!G25)</f>
        <v/>
      </c>
      <c r="IJ24" s="404" t="str">
        <f>IF(ธค!H25="","",ธค!H25)</f>
        <v/>
      </c>
      <c r="IK24" s="404" t="str">
        <f>IF(ธค!I25="","",ธค!I25)</f>
        <v/>
      </c>
      <c r="IL24" s="404" t="str">
        <f>IF(ธค!J25="","",ธค!J25)</f>
        <v/>
      </c>
      <c r="IM24" s="404" t="str">
        <f>IF(ธค!K25="","",ธค!K25)</f>
        <v/>
      </c>
      <c r="IN24" s="404" t="str">
        <f>IF(ธค!L25="","",ธค!L25)</f>
        <v/>
      </c>
      <c r="IO24" s="404" t="str">
        <f>IF(ธค!M25="","",ธค!M25)</f>
        <v/>
      </c>
      <c r="IP24" s="404" t="str">
        <f>IF(ธค!N25="","",ธค!N25)</f>
        <v/>
      </c>
      <c r="IQ24" s="404" t="str">
        <f>IF(ธค!O25="","",ธค!O25)</f>
        <v/>
      </c>
      <c r="IR24" s="404" t="str">
        <f>IF(ธค!P25="","",ธค!P25)</f>
        <v/>
      </c>
      <c r="IS24" s="404" t="str">
        <f>IF(ธค!Q25="","",ธค!Q25)</f>
        <v/>
      </c>
      <c r="IT24" s="404" t="str">
        <f>IF(ธค!R25="","",ธค!R25)</f>
        <v/>
      </c>
      <c r="IU24" s="404" t="str">
        <f>IF(ธค!S25="","",ธค!S25)</f>
        <v/>
      </c>
      <c r="IV24" s="404" t="str">
        <f>IF(ธค!T25="","",ธค!T25)</f>
        <v/>
      </c>
      <c r="IW24" s="404" t="str">
        <f>IF(ธค!U25="","",ธค!U25)</f>
        <v/>
      </c>
      <c r="IX24" s="404" t="str">
        <f>IF(ธค!V25="","",ธค!V25)</f>
        <v/>
      </c>
      <c r="IY24" s="404" t="str">
        <f>IF(ธค!W25="","",ธค!W25)</f>
        <v/>
      </c>
      <c r="IZ24" s="404" t="str">
        <f>IF(ธค!X25="","",ธค!X25)</f>
        <v/>
      </c>
      <c r="JA24" s="404" t="str">
        <f>IF(ธค!Y25="","",ธค!Y25)</f>
        <v/>
      </c>
      <c r="JB24" s="404" t="str">
        <f>IF(ธค!Z25="","",ธค!Z25)</f>
        <v/>
      </c>
      <c r="JC24" s="404" t="str">
        <f>IF(ธค!AA25="","",ธค!AA25)</f>
        <v/>
      </c>
      <c r="JD24" s="404" t="str">
        <f>IF(ธค!AB25="","",ธค!AB25)</f>
        <v/>
      </c>
      <c r="JE24" s="404" t="str">
        <f>IF(ธค!AC25="","",ธค!AC25)</f>
        <v/>
      </c>
      <c r="JF24" s="404" t="str">
        <f>IF(ธค!AD25="","",ธค!AD25)</f>
        <v/>
      </c>
      <c r="JG24" s="404" t="str">
        <f>IF(ธค!AE25="","",ธค!AE25)</f>
        <v/>
      </c>
      <c r="JH24" s="404" t="str">
        <f>IF(ธค!AF25="","",ธค!AF25)</f>
        <v/>
      </c>
      <c r="JI24" s="404" t="str">
        <f>IF(ธค!AG25="","",ธค!AG25)</f>
        <v/>
      </c>
      <c r="JJ24" s="404" t="str">
        <f>IF(ธค!AH25="","",ธค!AH25)</f>
        <v/>
      </c>
      <c r="JK24" s="404" t="str">
        <f>IF(ธค!AI25="","",ธค!AI25)</f>
        <v/>
      </c>
      <c r="JL24" s="402" t="str">
        <f>IF(ธค!AJ25="","",ธค!AJ25)</f>
        <v/>
      </c>
      <c r="JM24" s="401" t="str">
        <f>IF(ข้อมูลนร.2!D25="","",ข้อมูลนร.2!D25)</f>
        <v/>
      </c>
      <c r="JN24" s="402"/>
      <c r="JO24" s="404" t="str">
        <f>IF(มค!E25="","",มค!E25)</f>
        <v/>
      </c>
      <c r="JP24" s="404" t="str">
        <f>IF(มค!F25="","",มค!F25)</f>
        <v/>
      </c>
      <c r="JQ24" s="404" t="str">
        <f>IF(มค!G25="","",มค!G25)</f>
        <v/>
      </c>
      <c r="JR24" s="404" t="str">
        <f>IF(มค!H25="","",มค!H25)</f>
        <v/>
      </c>
      <c r="JS24" s="404" t="str">
        <f>IF(มค!I25="","",มค!I25)</f>
        <v/>
      </c>
      <c r="JT24" s="404" t="str">
        <f>IF(มค!J25="","",มค!J25)</f>
        <v/>
      </c>
      <c r="JU24" s="404" t="str">
        <f>IF(มค!K25="","",มค!K25)</f>
        <v/>
      </c>
      <c r="JV24" s="404" t="str">
        <f>IF(มค!L25="","",มค!L25)</f>
        <v/>
      </c>
      <c r="JW24" s="404" t="str">
        <f>IF(มค!M25="","",มค!M25)</f>
        <v/>
      </c>
      <c r="JX24" s="404" t="str">
        <f>IF(มค!N25="","",มค!N25)</f>
        <v/>
      </c>
      <c r="JY24" s="404" t="str">
        <f>IF(มค!O25="","",มค!O25)</f>
        <v/>
      </c>
      <c r="JZ24" s="404" t="str">
        <f>IF(มค!P25="","",มค!P25)</f>
        <v/>
      </c>
      <c r="KA24" s="404" t="str">
        <f>IF(มค!Q25="","",มค!Q25)</f>
        <v/>
      </c>
      <c r="KB24" s="404" t="str">
        <f>IF(มค!R25="","",มค!R25)</f>
        <v/>
      </c>
      <c r="KC24" s="404" t="str">
        <f>IF(มค!S25="","",มค!S25)</f>
        <v/>
      </c>
      <c r="KD24" s="404" t="str">
        <f>IF(มค!T25="","",มค!T25)</f>
        <v/>
      </c>
      <c r="KE24" s="404" t="str">
        <f>IF(มค!U25="","",มค!U25)</f>
        <v/>
      </c>
      <c r="KF24" s="404" t="str">
        <f>IF(มค!V25="","",มค!V25)</f>
        <v/>
      </c>
      <c r="KG24" s="404" t="str">
        <f>IF(มค!W25="","",มค!W25)</f>
        <v/>
      </c>
      <c r="KH24" s="404" t="str">
        <f>IF(มค!X25="","",มค!X25)</f>
        <v/>
      </c>
      <c r="KI24" s="404" t="str">
        <f>IF(มค!Y25="","",มค!Y25)</f>
        <v/>
      </c>
      <c r="KJ24" s="404" t="str">
        <f>IF(มค!Z25="","",มค!Z25)</f>
        <v/>
      </c>
      <c r="KK24" s="404" t="str">
        <f>IF(มค!AA25="","",มค!AA25)</f>
        <v/>
      </c>
      <c r="KL24" s="404" t="str">
        <f>IF(มค!AB25="","",มค!AB25)</f>
        <v/>
      </c>
      <c r="KM24" s="404" t="str">
        <f>IF(มค!AC25="","",มค!AC25)</f>
        <v/>
      </c>
      <c r="KN24" s="404" t="str">
        <f>IF(มค!AD25="","",มค!AD25)</f>
        <v/>
      </c>
      <c r="KO24" s="404" t="str">
        <f>IF(มค!AE25="","",มค!AE25)</f>
        <v/>
      </c>
      <c r="KP24" s="404" t="str">
        <f>IF(มค!AF25="","",มค!AF25)</f>
        <v/>
      </c>
      <c r="KQ24" s="404" t="str">
        <f>IF(มค!AG25="","",มค!AG25)</f>
        <v/>
      </c>
      <c r="KR24" s="404" t="str">
        <f>IF(มค!AH25="","",มค!AH25)</f>
        <v/>
      </c>
      <c r="KS24" s="404" t="str">
        <f>IF(มค!AI25="","",มค!AI25)</f>
        <v/>
      </c>
      <c r="KT24" s="402" t="str">
        <f>IF(มค!AJ25="","",มค!AJ25)</f>
        <v/>
      </c>
      <c r="KU24" s="401" t="str">
        <f>IF(ข้อมูลนร.2!D25="","",ข้อมูลนร.2!D25)</f>
        <v/>
      </c>
      <c r="KV24" s="402"/>
      <c r="KW24" s="404" t="str">
        <f>IF(กพ!E25="","",กพ!E25)</f>
        <v/>
      </c>
      <c r="KX24" s="404" t="str">
        <f>IF(กพ!F25="","",กพ!F25)</f>
        <v/>
      </c>
      <c r="KY24" s="404" t="str">
        <f>IF(กพ!G25="","",กพ!G25)</f>
        <v/>
      </c>
      <c r="KZ24" s="404" t="str">
        <f>IF(กพ!H25="","",กพ!H25)</f>
        <v/>
      </c>
      <c r="LA24" s="404" t="str">
        <f>IF(กพ!I25="","",กพ!I25)</f>
        <v/>
      </c>
      <c r="LB24" s="404" t="str">
        <f>IF(กพ!J25="","",กพ!J25)</f>
        <v/>
      </c>
      <c r="LC24" s="404" t="str">
        <f>IF(กพ!K25="","",กพ!K25)</f>
        <v/>
      </c>
      <c r="LD24" s="404" t="str">
        <f>IF(กพ!L25="","",กพ!L25)</f>
        <v/>
      </c>
      <c r="LE24" s="404" t="str">
        <f>IF(กพ!M25="","",กพ!M25)</f>
        <v/>
      </c>
      <c r="LF24" s="404" t="str">
        <f>IF(กพ!N25="","",กพ!N25)</f>
        <v/>
      </c>
      <c r="LG24" s="404" t="str">
        <f>IF(กพ!O25="","",กพ!O25)</f>
        <v/>
      </c>
      <c r="LH24" s="404" t="str">
        <f>IF(กพ!P25="","",กพ!P25)</f>
        <v/>
      </c>
      <c r="LI24" s="404" t="str">
        <f>IF(กพ!Q25="","",กพ!Q25)</f>
        <v/>
      </c>
      <c r="LJ24" s="404" t="str">
        <f>IF(กพ!R25="","",กพ!R25)</f>
        <v/>
      </c>
      <c r="LK24" s="404" t="str">
        <f>IF(กพ!S25="","",กพ!S25)</f>
        <v/>
      </c>
      <c r="LL24" s="404" t="str">
        <f>IF(กพ!T25="","",กพ!T25)</f>
        <v/>
      </c>
      <c r="LM24" s="404" t="str">
        <f>IF(กพ!U25="","",กพ!U25)</f>
        <v/>
      </c>
      <c r="LN24" s="404" t="str">
        <f>IF(กพ!V25="","",กพ!V25)</f>
        <v/>
      </c>
      <c r="LO24" s="404" t="str">
        <f>IF(กพ!W25="","",กพ!W25)</f>
        <v/>
      </c>
      <c r="LP24" s="404" t="str">
        <f>IF(กพ!X25="","",กพ!X25)</f>
        <v/>
      </c>
      <c r="LQ24" s="404" t="str">
        <f>IF(กพ!Y25="","",กพ!Y25)</f>
        <v/>
      </c>
      <c r="LR24" s="404" t="str">
        <f>IF(กพ!Z25="","",กพ!Z25)</f>
        <v/>
      </c>
      <c r="LS24" s="404" t="str">
        <f>IF(กพ!AA25="","",กพ!AA25)</f>
        <v/>
      </c>
      <c r="LT24" s="404" t="str">
        <f>IF(กพ!AB25="","",กพ!AB25)</f>
        <v/>
      </c>
      <c r="LU24" s="404" t="str">
        <f>IF(กพ!AC25="","",กพ!AC25)</f>
        <v/>
      </c>
      <c r="LV24" s="404" t="str">
        <f>IF(กพ!AD25="","",กพ!AD25)</f>
        <v/>
      </c>
      <c r="LW24" s="404" t="str">
        <f>IF(กพ!AE25="","",กพ!AE25)</f>
        <v/>
      </c>
      <c r="LX24" s="404" t="str">
        <f>IF(กพ!AF25="","",กพ!AF25)</f>
        <v/>
      </c>
      <c r="LY24" s="404" t="str">
        <f>IF(กพ!AG25="","",กพ!AG25)</f>
        <v/>
      </c>
      <c r="LZ24" s="404" t="str">
        <f>IF(กพ!AH25="","",กพ!AH25)</f>
        <v/>
      </c>
      <c r="MA24" s="404" t="str">
        <f>IF(กพ!AI25="","",กพ!AI25)</f>
        <v/>
      </c>
      <c r="MB24" s="402" t="str">
        <f>IF(กพ!AJ25="","",กพ!AJ25)</f>
        <v/>
      </c>
      <c r="MC24" s="401" t="str">
        <f>IF(ข้อมูลนร.2!D25="","",ข้อมูลนร.2!D25)</f>
        <v/>
      </c>
      <c r="MD24" s="402"/>
      <c r="ME24" s="404" t="str">
        <f>IF(มีค!E25="","",มีค!E25)</f>
        <v/>
      </c>
      <c r="MF24" s="404" t="str">
        <f>IF(มีค!F25="","",มีค!F25)</f>
        <v/>
      </c>
      <c r="MG24" s="404" t="str">
        <f>IF(มีค!G25="","",มีค!G25)</f>
        <v/>
      </c>
      <c r="MH24" s="404" t="str">
        <f>IF(มีค!H25="","",มีค!H25)</f>
        <v/>
      </c>
      <c r="MI24" s="404" t="str">
        <f>IF(มีค!I25="","",มีค!I25)</f>
        <v/>
      </c>
      <c r="MJ24" s="404" t="str">
        <f>IF(มีค!J25="","",มีค!J25)</f>
        <v/>
      </c>
      <c r="MK24" s="404" t="str">
        <f>IF(มีค!K25="","",มีค!K25)</f>
        <v/>
      </c>
      <c r="ML24" s="404" t="str">
        <f>IF(มีค!L25="","",มีค!L25)</f>
        <v/>
      </c>
      <c r="MM24" s="404" t="str">
        <f>IF(มีค!M25="","",มีค!M25)</f>
        <v/>
      </c>
      <c r="MN24" s="404" t="str">
        <f>IF(มีค!N25="","",มีค!N25)</f>
        <v/>
      </c>
      <c r="MO24" s="404" t="str">
        <f>IF(มีค!O25="","",มีค!O25)</f>
        <v/>
      </c>
      <c r="MP24" s="404" t="str">
        <f>IF(มีค!P25="","",มีค!P25)</f>
        <v/>
      </c>
      <c r="MQ24" s="404" t="str">
        <f>IF(มีค!Q25="","",มีค!Q25)</f>
        <v/>
      </c>
      <c r="MR24" s="404" t="str">
        <f>IF(มีค!R25="","",มีค!R25)</f>
        <v/>
      </c>
      <c r="MS24" s="404" t="str">
        <f>IF(มีค!S25="","",มีค!S25)</f>
        <v/>
      </c>
      <c r="MT24" s="404" t="str">
        <f>IF(มีค!T25="","",มีค!T25)</f>
        <v/>
      </c>
      <c r="MU24" s="404" t="str">
        <f>IF(มีค!U25="","",มีค!U25)</f>
        <v/>
      </c>
      <c r="MV24" s="404" t="str">
        <f>IF(มีค!V25="","",มีค!V25)</f>
        <v/>
      </c>
      <c r="MW24" s="404" t="str">
        <f>IF(มีค!W25="","",มีค!W25)</f>
        <v/>
      </c>
      <c r="MX24" s="404" t="str">
        <f>IF(มีค!X25="","",มีค!X25)</f>
        <v/>
      </c>
      <c r="MY24" s="404" t="str">
        <f>IF(มีค!Y25="","",มีค!Y25)</f>
        <v/>
      </c>
      <c r="MZ24" s="404" t="str">
        <f>IF(มีค!Z25="","",มีค!Z25)</f>
        <v/>
      </c>
      <c r="NA24" s="404" t="str">
        <f>IF(มีค!AA25="","",มีค!AA25)</f>
        <v/>
      </c>
      <c r="NB24" s="404" t="str">
        <f>IF(มีค!AB25="","",มีค!AB25)</f>
        <v/>
      </c>
      <c r="NC24" s="404" t="str">
        <f>IF(มีค!AC25="","",มีค!AC25)</f>
        <v/>
      </c>
      <c r="ND24" s="404" t="str">
        <f>IF(มีค!AD25="","",มีค!AD25)</f>
        <v/>
      </c>
      <c r="NE24" s="404" t="str">
        <f>IF(มีค!AE25="","",มีค!AE25)</f>
        <v/>
      </c>
      <c r="NF24" s="404" t="str">
        <f>IF(มีค!AF25="","",มีค!AF25)</f>
        <v/>
      </c>
      <c r="NG24" s="404" t="str">
        <f>IF(มีค!AG25="","",มีค!AG25)</f>
        <v/>
      </c>
      <c r="NH24" s="404" t="str">
        <f>IF(มีค!AH25="","",มีค!AH25)</f>
        <v/>
      </c>
      <c r="NI24" s="404" t="str">
        <f>IF(มีค!AI25="","",มีค!AI25)</f>
        <v/>
      </c>
      <c r="NJ24" s="402" t="str">
        <f>IF(มีค!AJ25="","",มีค!AJ25)</f>
        <v/>
      </c>
    </row>
    <row r="25" spans="1:374" s="231" customFormat="1" ht="18" customHeight="1">
      <c r="A25" s="401" t="str">
        <f>IF(ข้อมูลนร.2!D26="","",ข้อมูลนร.2!D26)</f>
        <v/>
      </c>
      <c r="B25" s="402"/>
      <c r="C25" s="403" t="str">
        <f>IF(พค!E26="","",พค!E26)</f>
        <v/>
      </c>
      <c r="D25" s="403" t="str">
        <f>IF(พค!F26="","",พค!F26)</f>
        <v/>
      </c>
      <c r="E25" s="403" t="str">
        <f>IF(พค!G26="","",พค!G26)</f>
        <v/>
      </c>
      <c r="F25" s="403" t="str">
        <f>IF(พค!H26="","",พค!H26)</f>
        <v/>
      </c>
      <c r="G25" s="403" t="str">
        <f>IF(พค!I26="","",พค!I26)</f>
        <v/>
      </c>
      <c r="H25" s="403" t="str">
        <f>IF(พค!J26="","",พค!J26)</f>
        <v/>
      </c>
      <c r="I25" s="403" t="str">
        <f>IF(พค!K26="","",พค!K26)</f>
        <v/>
      </c>
      <c r="J25" s="403" t="str">
        <f>IF(พค!L26="","",พค!L26)</f>
        <v/>
      </c>
      <c r="K25" s="403" t="str">
        <f>IF(พค!M26="","",พค!M26)</f>
        <v/>
      </c>
      <c r="L25" s="403" t="str">
        <f>IF(พค!N26="","",พค!N26)</f>
        <v/>
      </c>
      <c r="M25" s="403" t="str">
        <f>IF(พค!O26="","",พค!O26)</f>
        <v/>
      </c>
      <c r="N25" s="403" t="str">
        <f>IF(พค!P26="","",พค!P26)</f>
        <v/>
      </c>
      <c r="O25" s="403" t="str">
        <f>IF(พค!Q26="","",พค!Q26)</f>
        <v/>
      </c>
      <c r="P25" s="403" t="str">
        <f>IF(พค!R26="","",พค!R26)</f>
        <v/>
      </c>
      <c r="Q25" s="403" t="str">
        <f>IF(พค!S26="","",พค!S26)</f>
        <v/>
      </c>
      <c r="R25" s="403" t="str">
        <f>IF(พค!T26="","",พค!T26)</f>
        <v/>
      </c>
      <c r="S25" s="403" t="str">
        <f>IF(พค!U26="","",พค!U26)</f>
        <v/>
      </c>
      <c r="T25" s="403" t="str">
        <f>IF(พค!V26="","",พค!V26)</f>
        <v/>
      </c>
      <c r="U25" s="403" t="str">
        <f>IF(พค!W26="","",พค!W26)</f>
        <v/>
      </c>
      <c r="V25" s="403" t="str">
        <f>IF(พค!X26="","",พค!X26)</f>
        <v/>
      </c>
      <c r="W25" s="403" t="str">
        <f>IF(พค!Y26="","",พค!Y26)</f>
        <v/>
      </c>
      <c r="X25" s="403" t="str">
        <f>IF(พค!Z26="","",พค!Z26)</f>
        <v/>
      </c>
      <c r="Y25" s="403" t="str">
        <f>IF(พค!AA26="","",พค!AA26)</f>
        <v/>
      </c>
      <c r="Z25" s="403" t="str">
        <f>IF(พค!AB26="","",พค!AB26)</f>
        <v/>
      </c>
      <c r="AA25" s="403" t="str">
        <f>IF(พค!AC26="","",พค!AC26)</f>
        <v/>
      </c>
      <c r="AB25" s="403" t="str">
        <f>IF(พค!AD26="","",พค!AD26)</f>
        <v/>
      </c>
      <c r="AC25" s="403" t="str">
        <f>IF(พค!AE26="","",พค!AE26)</f>
        <v/>
      </c>
      <c r="AD25" s="403" t="str">
        <f>IF(พค!AF26="","",พค!AF26)</f>
        <v/>
      </c>
      <c r="AE25" s="403" t="str">
        <f>IF(พค!AG26="","",พค!AG26)</f>
        <v/>
      </c>
      <c r="AF25" s="403" t="str">
        <f>IF(พค!AH26="","",พค!AH26)</f>
        <v/>
      </c>
      <c r="AG25" s="403" t="str">
        <f>IF(พค!AI26="","",พค!AI26)</f>
        <v/>
      </c>
      <c r="AH25" s="402" t="str">
        <f>IF(พค!AJ26="","",พค!AJ26)</f>
        <v/>
      </c>
      <c r="AI25" s="401" t="str">
        <f>IF(ข้อมูลนร.2!D26="","",ข้อมูลนร.2!D26)</f>
        <v/>
      </c>
      <c r="AJ25" s="402"/>
      <c r="AK25" s="404" t="str">
        <f>IF(มิย!E26="","",มิย!E26)</f>
        <v/>
      </c>
      <c r="AL25" s="404" t="str">
        <f>IF(มิย!F26="","",มิย!F26)</f>
        <v/>
      </c>
      <c r="AM25" s="404" t="str">
        <f>IF(มิย!G26="","",มิย!G26)</f>
        <v/>
      </c>
      <c r="AN25" s="404" t="str">
        <f>IF(มิย!H26="","",มิย!H26)</f>
        <v/>
      </c>
      <c r="AO25" s="404" t="str">
        <f>IF(มิย!I26="","",มิย!I26)</f>
        <v/>
      </c>
      <c r="AP25" s="404" t="str">
        <f>IF(มิย!J26="","",มิย!J26)</f>
        <v/>
      </c>
      <c r="AQ25" s="404" t="str">
        <f>IF(มิย!K26="","",มิย!K26)</f>
        <v/>
      </c>
      <c r="AR25" s="404" t="str">
        <f>IF(มิย!L26="","",มิย!L26)</f>
        <v/>
      </c>
      <c r="AS25" s="404" t="str">
        <f>IF(มิย!M26="","",มิย!M26)</f>
        <v/>
      </c>
      <c r="AT25" s="404" t="str">
        <f>IF(มิย!N26="","",มิย!N26)</f>
        <v/>
      </c>
      <c r="AU25" s="404" t="str">
        <f>IF(มิย!O26="","",มิย!O26)</f>
        <v/>
      </c>
      <c r="AV25" s="404" t="str">
        <f>IF(มิย!P26="","",มิย!P26)</f>
        <v/>
      </c>
      <c r="AW25" s="404" t="str">
        <f>IF(มิย!Q26="","",มิย!Q26)</f>
        <v/>
      </c>
      <c r="AX25" s="404" t="str">
        <f>IF(มิย!R26="","",มิย!R26)</f>
        <v/>
      </c>
      <c r="AY25" s="404" t="str">
        <f>IF(มิย!S26="","",มิย!S26)</f>
        <v/>
      </c>
      <c r="AZ25" s="404" t="str">
        <f>IF(มิย!T26="","",มิย!T26)</f>
        <v/>
      </c>
      <c r="BA25" s="404" t="str">
        <f>IF(มิย!U26="","",มิย!U26)</f>
        <v/>
      </c>
      <c r="BB25" s="404" t="str">
        <f>IF(มิย!V26="","",มิย!V26)</f>
        <v/>
      </c>
      <c r="BC25" s="404" t="str">
        <f>IF(มิย!W26="","",มิย!W26)</f>
        <v/>
      </c>
      <c r="BD25" s="404" t="str">
        <f>IF(มิย!X26="","",มิย!X26)</f>
        <v/>
      </c>
      <c r="BE25" s="404" t="str">
        <f>IF(มิย!Y26="","",มิย!Y26)</f>
        <v/>
      </c>
      <c r="BF25" s="404" t="str">
        <f>IF(มิย!Z26="","",มิย!Z26)</f>
        <v/>
      </c>
      <c r="BG25" s="404" t="str">
        <f>IF(มิย!AA26="","",มิย!AA26)</f>
        <v/>
      </c>
      <c r="BH25" s="404" t="str">
        <f>IF(มิย!AB26="","",มิย!AB26)</f>
        <v/>
      </c>
      <c r="BI25" s="404" t="str">
        <f>IF(มิย!AC26="","",มิย!AC26)</f>
        <v/>
      </c>
      <c r="BJ25" s="404" t="str">
        <f>IF(มิย!AD26="","",มิย!AD26)</f>
        <v/>
      </c>
      <c r="BK25" s="404" t="str">
        <f>IF(มิย!AE26="","",มิย!AE26)</f>
        <v/>
      </c>
      <c r="BL25" s="404" t="str">
        <f>IF(มิย!AF26="","",มิย!AF26)</f>
        <v/>
      </c>
      <c r="BM25" s="404" t="str">
        <f>IF(มิย!AG26="","",มิย!AG26)</f>
        <v/>
      </c>
      <c r="BN25" s="404" t="str">
        <f>IF(มิย!AH26="","",มิย!AH26)</f>
        <v/>
      </c>
      <c r="BO25" s="404" t="str">
        <f>IF(มิย!AI26="","",มิย!AI26)</f>
        <v/>
      </c>
      <c r="BP25" s="402" t="str">
        <f>IF(มิย!AJ26="","",มิย!AJ26)</f>
        <v/>
      </c>
      <c r="BQ25" s="401" t="str">
        <f>IF(ข้อมูลนร.2!D26="","",ข้อมูลนร.2!D26)</f>
        <v/>
      </c>
      <c r="BR25" s="402"/>
      <c r="BS25" s="402" t="str">
        <f>IF(กค!E26="","",กค!E26)</f>
        <v/>
      </c>
      <c r="BT25" s="404" t="str">
        <f>IF(กค!F26="","",กค!F26)</f>
        <v/>
      </c>
      <c r="BU25" s="404" t="str">
        <f>IF(กค!G26="","",กค!G26)</f>
        <v/>
      </c>
      <c r="BV25" s="404" t="str">
        <f>IF(กค!H26="","",กค!H26)</f>
        <v/>
      </c>
      <c r="BW25" s="404" t="str">
        <f>IF(กค!I26="","",กค!I26)</f>
        <v/>
      </c>
      <c r="BX25" s="404" t="str">
        <f>IF(กค!J26="","",กค!J26)</f>
        <v/>
      </c>
      <c r="BY25" s="404" t="str">
        <f>IF(กค!K26="","",กค!K26)</f>
        <v/>
      </c>
      <c r="BZ25" s="404" t="str">
        <f>IF(กค!L26="","",กค!L26)</f>
        <v/>
      </c>
      <c r="CA25" s="404" t="str">
        <f>IF(กค!M26="","",กค!M26)</f>
        <v/>
      </c>
      <c r="CB25" s="404" t="str">
        <f>IF(กค!N26="","",กค!N26)</f>
        <v/>
      </c>
      <c r="CC25" s="404" t="str">
        <f>IF(กค!O26="","",กค!O26)</f>
        <v/>
      </c>
      <c r="CD25" s="404" t="str">
        <f>IF(กค!P26="","",กค!P26)</f>
        <v/>
      </c>
      <c r="CE25" s="404" t="str">
        <f>IF(กค!Q26="","",กค!Q26)</f>
        <v/>
      </c>
      <c r="CF25" s="404" t="str">
        <f>IF(กค!R26="","",กค!R26)</f>
        <v/>
      </c>
      <c r="CG25" s="404" t="str">
        <f>IF(กค!S26="","",กค!S26)</f>
        <v/>
      </c>
      <c r="CH25" s="404" t="str">
        <f>IF(กค!T26="","",กค!T26)</f>
        <v/>
      </c>
      <c r="CI25" s="404" t="str">
        <f>IF(กค!U26="","",กค!U26)</f>
        <v/>
      </c>
      <c r="CJ25" s="404" t="str">
        <f>IF(กค!V26="","",กค!V26)</f>
        <v/>
      </c>
      <c r="CK25" s="404" t="str">
        <f>IF(กค!W26="","",กค!W26)</f>
        <v/>
      </c>
      <c r="CL25" s="404" t="str">
        <f>IF(กค!X26="","",กค!X26)</f>
        <v/>
      </c>
      <c r="CM25" s="404" t="str">
        <f>IF(กค!Y26="","",กค!Y26)</f>
        <v/>
      </c>
      <c r="CN25" s="404" t="str">
        <f>IF(กค!Z26="","",กค!Z26)</f>
        <v/>
      </c>
      <c r="CO25" s="404" t="str">
        <f>IF(กค!AA26="","",กค!AA26)</f>
        <v/>
      </c>
      <c r="CP25" s="404" t="str">
        <f>IF(กค!AB26="","",กค!AB26)</f>
        <v/>
      </c>
      <c r="CQ25" s="404" t="str">
        <f>IF(กค!AC26="","",กค!AC26)</f>
        <v/>
      </c>
      <c r="CR25" s="404" t="str">
        <f>IF(กค!AD26="","",กค!AD26)</f>
        <v/>
      </c>
      <c r="CS25" s="404" t="str">
        <f>IF(กค!AE26="","",กค!AE26)</f>
        <v/>
      </c>
      <c r="CT25" s="404" t="str">
        <f>IF(กค!AF26="","",กค!AF26)</f>
        <v/>
      </c>
      <c r="CU25" s="404" t="str">
        <f>IF(กค!AG26="","",กค!AG26)</f>
        <v/>
      </c>
      <c r="CV25" s="404" t="str">
        <f>IF(กค!AH26="","",กค!AH26)</f>
        <v/>
      </c>
      <c r="CW25" s="404" t="str">
        <f>IF(กค!AI26="","",กค!AI26)</f>
        <v/>
      </c>
      <c r="CX25" s="402" t="str">
        <f>IF(กค!AJ26="","",กค!AJ26)</f>
        <v/>
      </c>
      <c r="CY25" s="401" t="str">
        <f>IF(ข้อมูลนร.2!D26="","",ข้อมูลนร.2!D26)</f>
        <v/>
      </c>
      <c r="CZ25" s="402"/>
      <c r="DA25" s="404" t="str">
        <f>IF(สค!E26="","",สค!E26)</f>
        <v/>
      </c>
      <c r="DB25" s="404" t="str">
        <f>IF(สค!F26="","",สค!F26)</f>
        <v/>
      </c>
      <c r="DC25" s="404" t="str">
        <f>IF(สค!G26="","",สค!G26)</f>
        <v/>
      </c>
      <c r="DD25" s="404" t="str">
        <f>IF(สค!H26="","",สค!H26)</f>
        <v/>
      </c>
      <c r="DE25" s="404" t="str">
        <f>IF(สค!I26="","",สค!I26)</f>
        <v/>
      </c>
      <c r="DF25" s="404" t="str">
        <f>IF(สค!J26="","",สค!J26)</f>
        <v/>
      </c>
      <c r="DG25" s="404" t="str">
        <f>IF(สค!K26="","",สค!K26)</f>
        <v/>
      </c>
      <c r="DH25" s="404" t="str">
        <f>IF(สค!L26="","",สค!L26)</f>
        <v/>
      </c>
      <c r="DI25" s="404" t="str">
        <f>IF(สค!M26="","",สค!M26)</f>
        <v/>
      </c>
      <c r="DJ25" s="404" t="str">
        <f>IF(สค!N26="","",สค!N26)</f>
        <v/>
      </c>
      <c r="DK25" s="404" t="str">
        <f>IF(สค!O26="","",สค!O26)</f>
        <v/>
      </c>
      <c r="DL25" s="404" t="str">
        <f>IF(สค!P26="","",สค!P26)</f>
        <v/>
      </c>
      <c r="DM25" s="404" t="str">
        <f>IF(สค!Q26="","",สค!Q26)</f>
        <v/>
      </c>
      <c r="DN25" s="404" t="str">
        <f>IF(สค!R26="","",สค!R26)</f>
        <v/>
      </c>
      <c r="DO25" s="404" t="str">
        <f>IF(สค!S26="","",สค!S26)</f>
        <v/>
      </c>
      <c r="DP25" s="404" t="str">
        <f>IF(สค!T26="","",สค!T26)</f>
        <v/>
      </c>
      <c r="DQ25" s="404" t="str">
        <f>IF(สค!U26="","",สค!U26)</f>
        <v/>
      </c>
      <c r="DR25" s="404" t="str">
        <f>IF(สค!V26="","",สค!V26)</f>
        <v/>
      </c>
      <c r="DS25" s="404" t="str">
        <f>IF(สค!W26="","",สค!W26)</f>
        <v/>
      </c>
      <c r="DT25" s="404" t="str">
        <f>IF(สค!X26="","",สค!X26)</f>
        <v/>
      </c>
      <c r="DU25" s="404" t="str">
        <f>IF(สค!Y26="","",สค!Y26)</f>
        <v/>
      </c>
      <c r="DV25" s="404" t="str">
        <f>IF(สค!Z26="","",สค!Z26)</f>
        <v/>
      </c>
      <c r="DW25" s="404" t="str">
        <f>IF(สค!AA26="","",สค!AA26)</f>
        <v/>
      </c>
      <c r="DX25" s="404" t="str">
        <f>IF(สค!AB26="","",สค!AB26)</f>
        <v/>
      </c>
      <c r="DY25" s="404" t="str">
        <f>IF(สค!AC26="","",สค!AC26)</f>
        <v/>
      </c>
      <c r="DZ25" s="404" t="str">
        <f>IF(สค!AD26="","",สค!AD26)</f>
        <v/>
      </c>
      <c r="EA25" s="404" t="str">
        <f>IF(สค!AE26="","",สค!AE26)</f>
        <v/>
      </c>
      <c r="EB25" s="404" t="str">
        <f>IF(สค!AF26="","",สค!AF26)</f>
        <v/>
      </c>
      <c r="EC25" s="404" t="str">
        <f>IF(สค!AG26="","",สค!AG26)</f>
        <v/>
      </c>
      <c r="ED25" s="404" t="str">
        <f>IF(สค!AH26="","",สค!AH26)</f>
        <v/>
      </c>
      <c r="EE25" s="404" t="str">
        <f>IF(สค!AI26="","",สค!AI26)</f>
        <v/>
      </c>
      <c r="EF25" s="402" t="str">
        <f>IF(สค!AJ26="","",สค!AJ26)</f>
        <v/>
      </c>
      <c r="EG25" s="401" t="str">
        <f>IF(ข้อมูลนร.2!D26="","",ข้อมูลนร.2!D26)</f>
        <v/>
      </c>
      <c r="EH25" s="402"/>
      <c r="EI25" s="404" t="str">
        <f>IF(กย!E26="","",กย!E26)</f>
        <v/>
      </c>
      <c r="EJ25" s="404" t="str">
        <f>IF(กย!F26="","",กย!F26)</f>
        <v/>
      </c>
      <c r="EK25" s="404" t="str">
        <f>IF(กย!G26="","",กย!G26)</f>
        <v/>
      </c>
      <c r="EL25" s="404" t="str">
        <f>IF(กย!H26="","",กย!H26)</f>
        <v/>
      </c>
      <c r="EM25" s="404" t="str">
        <f>IF(กย!I26="","",กย!I26)</f>
        <v/>
      </c>
      <c r="EN25" s="404" t="str">
        <f>IF(กย!J26="","",กย!J26)</f>
        <v/>
      </c>
      <c r="EO25" s="404" t="str">
        <f>IF(กย!K26="","",กย!K26)</f>
        <v/>
      </c>
      <c r="EP25" s="404" t="str">
        <f>IF(กย!L26="","",กย!L26)</f>
        <v/>
      </c>
      <c r="EQ25" s="404" t="str">
        <f>IF(กย!M26="","",กย!M26)</f>
        <v/>
      </c>
      <c r="ER25" s="404" t="str">
        <f>IF(กย!N26="","",กย!N26)</f>
        <v/>
      </c>
      <c r="ES25" s="404" t="str">
        <f>IF(กย!O26="","",กย!O26)</f>
        <v/>
      </c>
      <c r="ET25" s="404" t="str">
        <f>IF(กย!P26="","",กย!P26)</f>
        <v/>
      </c>
      <c r="EU25" s="404" t="str">
        <f>IF(กย!Q26="","",กย!Q26)</f>
        <v/>
      </c>
      <c r="EV25" s="404" t="str">
        <f>IF(กย!R26="","",กย!R26)</f>
        <v/>
      </c>
      <c r="EW25" s="404" t="str">
        <f>IF(กย!S26="","",กย!S26)</f>
        <v/>
      </c>
      <c r="EX25" s="404" t="str">
        <f>IF(กย!T26="","",กย!T26)</f>
        <v/>
      </c>
      <c r="EY25" s="404" t="str">
        <f>IF(กย!U26="","",กย!U26)</f>
        <v/>
      </c>
      <c r="EZ25" s="404" t="str">
        <f>IF(กย!V26="","",กย!V26)</f>
        <v/>
      </c>
      <c r="FA25" s="404" t="str">
        <f>IF(กย!W26="","",กย!W26)</f>
        <v/>
      </c>
      <c r="FB25" s="404" t="str">
        <f>IF(กย!X26="","",กย!X26)</f>
        <v/>
      </c>
      <c r="FC25" s="404" t="str">
        <f>IF(กย!Y26="","",กย!Y26)</f>
        <v/>
      </c>
      <c r="FD25" s="404" t="str">
        <f>IF(กย!Z26="","",กย!Z26)</f>
        <v/>
      </c>
      <c r="FE25" s="404" t="str">
        <f>IF(กย!AA26="","",กย!AA26)</f>
        <v/>
      </c>
      <c r="FF25" s="404" t="str">
        <f>IF(กย!AB26="","",กย!AB26)</f>
        <v/>
      </c>
      <c r="FG25" s="404" t="str">
        <f>IF(กย!AC26="","",กย!AC26)</f>
        <v/>
      </c>
      <c r="FH25" s="404" t="str">
        <f>IF(กย!AD26="","",กย!AD26)</f>
        <v/>
      </c>
      <c r="FI25" s="404" t="str">
        <f>IF(กย!AE26="","",กย!AE26)</f>
        <v/>
      </c>
      <c r="FJ25" s="404" t="str">
        <f>IF(กย!AF26="","",กย!AF26)</f>
        <v/>
      </c>
      <c r="FK25" s="404" t="str">
        <f>IF(กย!AG26="","",กย!AG26)</f>
        <v/>
      </c>
      <c r="FL25" s="404" t="str">
        <f>IF(กย!AH26="","",กย!AH26)</f>
        <v/>
      </c>
      <c r="FM25" s="404" t="str">
        <f>IF(กย!AI26="","",กย!AI26)</f>
        <v/>
      </c>
      <c r="FN25" s="402" t="str">
        <f>IF(กย!AJ26="","",กย!AJ26)</f>
        <v/>
      </c>
      <c r="FO25" s="401" t="str">
        <f>IF(ข้อมูลนร.2!D26="","",ข้อมูลนร.2!D26)</f>
        <v/>
      </c>
      <c r="FP25" s="402"/>
      <c r="FQ25" s="404" t="str">
        <f>IF(ตค!E26="","",ตค!E26)</f>
        <v/>
      </c>
      <c r="FR25" s="404" t="str">
        <f>IF(ตค!F26="","",ตค!F26)</f>
        <v/>
      </c>
      <c r="FS25" s="404" t="str">
        <f>IF(ตค!G26="","",ตค!G26)</f>
        <v/>
      </c>
      <c r="FT25" s="404" t="str">
        <f>IF(ตค!H26="","",ตค!H26)</f>
        <v/>
      </c>
      <c r="FU25" s="404" t="str">
        <f>IF(ตค!I26="","",ตค!I26)</f>
        <v/>
      </c>
      <c r="FV25" s="404" t="str">
        <f>IF(ตค!J26="","",ตค!J26)</f>
        <v/>
      </c>
      <c r="FW25" s="404" t="str">
        <f>IF(ตค!K26="","",ตค!K26)</f>
        <v/>
      </c>
      <c r="FX25" s="404" t="str">
        <f>IF(ตค!L26="","",ตค!L26)</f>
        <v/>
      </c>
      <c r="FY25" s="404" t="str">
        <f>IF(ตค!M26="","",ตค!M26)</f>
        <v/>
      </c>
      <c r="FZ25" s="404" t="str">
        <f>IF(ตค!N26="","",ตค!N26)</f>
        <v/>
      </c>
      <c r="GA25" s="404" t="str">
        <f>IF(ตค!O26="","",ตค!O26)</f>
        <v/>
      </c>
      <c r="GB25" s="404" t="str">
        <f>IF(ตค!P26="","",ตค!P26)</f>
        <v/>
      </c>
      <c r="GC25" s="404" t="str">
        <f>IF(ตค!Q26="","",ตค!Q26)</f>
        <v/>
      </c>
      <c r="GD25" s="404" t="str">
        <f>IF(ตค!R26="","",ตค!R26)</f>
        <v/>
      </c>
      <c r="GE25" s="404" t="str">
        <f>IF(ตค!S26="","",ตค!S26)</f>
        <v/>
      </c>
      <c r="GF25" s="404" t="str">
        <f>IF(ตค!T26="","",ตค!T26)</f>
        <v/>
      </c>
      <c r="GG25" s="404" t="str">
        <f>IF(ตค!U26="","",ตค!U26)</f>
        <v/>
      </c>
      <c r="GH25" s="404" t="str">
        <f>IF(ตค!V26="","",ตค!V26)</f>
        <v/>
      </c>
      <c r="GI25" s="404" t="str">
        <f>IF(ตค!W26="","",ตค!W26)</f>
        <v/>
      </c>
      <c r="GJ25" s="404" t="str">
        <f>IF(ตค!X26="","",ตค!X26)</f>
        <v/>
      </c>
      <c r="GK25" s="404" t="str">
        <f>IF(ตค!Y26="","",ตค!Y26)</f>
        <v/>
      </c>
      <c r="GL25" s="404" t="str">
        <f>IF(ตค!Z26="","",ตค!Z26)</f>
        <v/>
      </c>
      <c r="GM25" s="404" t="str">
        <f>IF(ตค!AA26="","",ตค!AA26)</f>
        <v/>
      </c>
      <c r="GN25" s="404" t="str">
        <f>IF(ตค!AB26="","",ตค!AB26)</f>
        <v/>
      </c>
      <c r="GO25" s="404" t="str">
        <f>IF(ตค!AC26="","",ตค!AC26)</f>
        <v/>
      </c>
      <c r="GP25" s="404" t="str">
        <f>IF(ตค!AD26="","",ตค!AD26)</f>
        <v/>
      </c>
      <c r="GQ25" s="404" t="str">
        <f>IF(ตค!AE26="","",ตค!AE26)</f>
        <v/>
      </c>
      <c r="GR25" s="404" t="str">
        <f>IF(ตค!AF26="","",ตค!AF26)</f>
        <v/>
      </c>
      <c r="GS25" s="404" t="str">
        <f>IF(ตค!AG26="","",ตค!AG26)</f>
        <v/>
      </c>
      <c r="GT25" s="404" t="str">
        <f>IF(ตค!AH26="","",ตค!AH26)</f>
        <v/>
      </c>
      <c r="GU25" s="404" t="str">
        <f>IF(ตค!AI26="","",ตค!AI26)</f>
        <v/>
      </c>
      <c r="GV25" s="402" t="str">
        <f>IF(ตค!AJ26="","",ตค!AJ26)</f>
        <v/>
      </c>
      <c r="GW25" s="401" t="str">
        <f>IF(ข้อมูลนร.2!D26="","",ข้อมูลนร.2!D26)</f>
        <v/>
      </c>
      <c r="GX25" s="402"/>
      <c r="GY25" s="403" t="str">
        <f>IF(พย!E26="","",พย!E26)</f>
        <v/>
      </c>
      <c r="GZ25" s="403" t="str">
        <f>IF(พย!F26="","",พย!F26)</f>
        <v/>
      </c>
      <c r="HA25" s="403" t="str">
        <f>IF(พย!G26="","",พย!G26)</f>
        <v/>
      </c>
      <c r="HB25" s="403" t="str">
        <f>IF(พย!H26="","",พย!H26)</f>
        <v/>
      </c>
      <c r="HC25" s="403" t="str">
        <f>IF(พย!I26="","",พย!I26)</f>
        <v/>
      </c>
      <c r="HD25" s="403" t="str">
        <f>IF(พย!J26="","",พย!J26)</f>
        <v/>
      </c>
      <c r="HE25" s="403" t="str">
        <f>IF(พย!K26="","",พย!K26)</f>
        <v/>
      </c>
      <c r="HF25" s="403" t="str">
        <f>IF(พย!L26="","",พย!L26)</f>
        <v/>
      </c>
      <c r="HG25" s="403" t="str">
        <f>IF(พย!M26="","",พย!M26)</f>
        <v/>
      </c>
      <c r="HH25" s="403" t="str">
        <f>IF(พย!N26="","",พย!N26)</f>
        <v/>
      </c>
      <c r="HI25" s="403" t="str">
        <f>IF(พย!O26="","",พย!O26)</f>
        <v/>
      </c>
      <c r="HJ25" s="403" t="str">
        <f>IF(พย!P26="","",พย!P26)</f>
        <v/>
      </c>
      <c r="HK25" s="403" t="str">
        <f>IF(พย!Q26="","",พย!Q26)</f>
        <v/>
      </c>
      <c r="HL25" s="403" t="str">
        <f>IF(พย!R26="","",พย!R26)</f>
        <v/>
      </c>
      <c r="HM25" s="403" t="str">
        <f>IF(พย!S26="","",พย!S26)</f>
        <v/>
      </c>
      <c r="HN25" s="403" t="str">
        <f>IF(พย!T26="","",พย!T26)</f>
        <v/>
      </c>
      <c r="HO25" s="403" t="str">
        <f>IF(พย!U26="","",พย!U26)</f>
        <v/>
      </c>
      <c r="HP25" s="403" t="str">
        <f>IF(พย!V26="","",พย!V26)</f>
        <v/>
      </c>
      <c r="HQ25" s="403" t="str">
        <f>IF(พย!W26="","",พย!W26)</f>
        <v/>
      </c>
      <c r="HR25" s="403" t="str">
        <f>IF(พย!X26="","",พย!X26)</f>
        <v/>
      </c>
      <c r="HS25" s="403" t="str">
        <f>IF(พย!Y26="","",พย!Y26)</f>
        <v/>
      </c>
      <c r="HT25" s="403" t="str">
        <f>IF(พย!Z26="","",พย!Z26)</f>
        <v/>
      </c>
      <c r="HU25" s="403" t="str">
        <f>IF(พย!AA26="","",พย!AA26)</f>
        <v/>
      </c>
      <c r="HV25" s="403" t="str">
        <f>IF(พย!AB26="","",พย!AB26)</f>
        <v/>
      </c>
      <c r="HW25" s="403" t="str">
        <f>IF(พย!AC26="","",พย!AC26)</f>
        <v/>
      </c>
      <c r="HX25" s="403" t="str">
        <f>IF(พย!AD26="","",พย!AD26)</f>
        <v/>
      </c>
      <c r="HY25" s="403" t="str">
        <f>IF(พย!AE26="","",พย!AE26)</f>
        <v/>
      </c>
      <c r="HZ25" s="403" t="str">
        <f>IF(พย!AF26="","",พย!AF26)</f>
        <v/>
      </c>
      <c r="IA25" s="403" t="str">
        <f>IF(พย!AG26="","",พย!AG26)</f>
        <v/>
      </c>
      <c r="IB25" s="403" t="str">
        <f>IF(พย!AH26="","",พย!AH26)</f>
        <v/>
      </c>
      <c r="IC25" s="403" t="str">
        <f>IF(พย!AI26="","",พย!AI26)</f>
        <v/>
      </c>
      <c r="ID25" s="402" t="str">
        <f>IF(พย!AJ26="","",พย!AJ26)</f>
        <v/>
      </c>
      <c r="IE25" s="401" t="str">
        <f>IF(ข้อมูลนร.2!D26="","",ข้อมูลนร.2!D26)</f>
        <v/>
      </c>
      <c r="IF25" s="402"/>
      <c r="IG25" s="404" t="str">
        <f>IF(ธค!E26="","",ธค!E26)</f>
        <v/>
      </c>
      <c r="IH25" s="404" t="str">
        <f>IF(ธค!F26="","",ธค!F26)</f>
        <v/>
      </c>
      <c r="II25" s="404" t="str">
        <f>IF(ธค!G26="","",ธค!G26)</f>
        <v/>
      </c>
      <c r="IJ25" s="404" t="str">
        <f>IF(ธค!H26="","",ธค!H26)</f>
        <v/>
      </c>
      <c r="IK25" s="404" t="str">
        <f>IF(ธค!I26="","",ธค!I26)</f>
        <v/>
      </c>
      <c r="IL25" s="404" t="str">
        <f>IF(ธค!J26="","",ธค!J26)</f>
        <v/>
      </c>
      <c r="IM25" s="404" t="str">
        <f>IF(ธค!K26="","",ธค!K26)</f>
        <v/>
      </c>
      <c r="IN25" s="404" t="str">
        <f>IF(ธค!L26="","",ธค!L26)</f>
        <v/>
      </c>
      <c r="IO25" s="404" t="str">
        <f>IF(ธค!M26="","",ธค!M26)</f>
        <v/>
      </c>
      <c r="IP25" s="404" t="str">
        <f>IF(ธค!N26="","",ธค!N26)</f>
        <v/>
      </c>
      <c r="IQ25" s="404" t="str">
        <f>IF(ธค!O26="","",ธค!O26)</f>
        <v/>
      </c>
      <c r="IR25" s="404" t="str">
        <f>IF(ธค!P26="","",ธค!P26)</f>
        <v/>
      </c>
      <c r="IS25" s="404" t="str">
        <f>IF(ธค!Q26="","",ธค!Q26)</f>
        <v/>
      </c>
      <c r="IT25" s="404" t="str">
        <f>IF(ธค!R26="","",ธค!R26)</f>
        <v/>
      </c>
      <c r="IU25" s="404" t="str">
        <f>IF(ธค!S26="","",ธค!S26)</f>
        <v/>
      </c>
      <c r="IV25" s="404" t="str">
        <f>IF(ธค!T26="","",ธค!T26)</f>
        <v/>
      </c>
      <c r="IW25" s="404" t="str">
        <f>IF(ธค!U26="","",ธค!U26)</f>
        <v/>
      </c>
      <c r="IX25" s="404" t="str">
        <f>IF(ธค!V26="","",ธค!V26)</f>
        <v/>
      </c>
      <c r="IY25" s="404" t="str">
        <f>IF(ธค!W26="","",ธค!W26)</f>
        <v/>
      </c>
      <c r="IZ25" s="404" t="str">
        <f>IF(ธค!X26="","",ธค!X26)</f>
        <v/>
      </c>
      <c r="JA25" s="404" t="str">
        <f>IF(ธค!Y26="","",ธค!Y26)</f>
        <v/>
      </c>
      <c r="JB25" s="404" t="str">
        <f>IF(ธค!Z26="","",ธค!Z26)</f>
        <v/>
      </c>
      <c r="JC25" s="404" t="str">
        <f>IF(ธค!AA26="","",ธค!AA26)</f>
        <v/>
      </c>
      <c r="JD25" s="404" t="str">
        <f>IF(ธค!AB26="","",ธค!AB26)</f>
        <v/>
      </c>
      <c r="JE25" s="404" t="str">
        <f>IF(ธค!AC26="","",ธค!AC26)</f>
        <v/>
      </c>
      <c r="JF25" s="404" t="str">
        <f>IF(ธค!AD26="","",ธค!AD26)</f>
        <v/>
      </c>
      <c r="JG25" s="404" t="str">
        <f>IF(ธค!AE26="","",ธค!AE26)</f>
        <v/>
      </c>
      <c r="JH25" s="404" t="str">
        <f>IF(ธค!AF26="","",ธค!AF26)</f>
        <v/>
      </c>
      <c r="JI25" s="404" t="str">
        <f>IF(ธค!AG26="","",ธค!AG26)</f>
        <v/>
      </c>
      <c r="JJ25" s="404" t="str">
        <f>IF(ธค!AH26="","",ธค!AH26)</f>
        <v/>
      </c>
      <c r="JK25" s="404" t="str">
        <f>IF(ธค!AI26="","",ธค!AI26)</f>
        <v/>
      </c>
      <c r="JL25" s="402" t="str">
        <f>IF(ธค!AJ26="","",ธค!AJ26)</f>
        <v/>
      </c>
      <c r="JM25" s="401" t="str">
        <f>IF(ข้อมูลนร.2!D26="","",ข้อมูลนร.2!D26)</f>
        <v/>
      </c>
      <c r="JN25" s="402"/>
      <c r="JO25" s="404" t="str">
        <f>IF(มค!E26="","",มค!E26)</f>
        <v/>
      </c>
      <c r="JP25" s="404" t="str">
        <f>IF(มค!F26="","",มค!F26)</f>
        <v/>
      </c>
      <c r="JQ25" s="404" t="str">
        <f>IF(มค!G26="","",มค!G26)</f>
        <v/>
      </c>
      <c r="JR25" s="404" t="str">
        <f>IF(มค!H26="","",มค!H26)</f>
        <v/>
      </c>
      <c r="JS25" s="404" t="str">
        <f>IF(มค!I26="","",มค!I26)</f>
        <v/>
      </c>
      <c r="JT25" s="404" t="str">
        <f>IF(มค!J26="","",มค!J26)</f>
        <v/>
      </c>
      <c r="JU25" s="404" t="str">
        <f>IF(มค!K26="","",มค!K26)</f>
        <v/>
      </c>
      <c r="JV25" s="404" t="str">
        <f>IF(มค!L26="","",มค!L26)</f>
        <v/>
      </c>
      <c r="JW25" s="404" t="str">
        <f>IF(มค!M26="","",มค!M26)</f>
        <v/>
      </c>
      <c r="JX25" s="404" t="str">
        <f>IF(มค!N26="","",มค!N26)</f>
        <v/>
      </c>
      <c r="JY25" s="404" t="str">
        <f>IF(มค!O26="","",มค!O26)</f>
        <v/>
      </c>
      <c r="JZ25" s="404" t="str">
        <f>IF(มค!P26="","",มค!P26)</f>
        <v/>
      </c>
      <c r="KA25" s="404" t="str">
        <f>IF(มค!Q26="","",มค!Q26)</f>
        <v/>
      </c>
      <c r="KB25" s="404" t="str">
        <f>IF(มค!R26="","",มค!R26)</f>
        <v/>
      </c>
      <c r="KC25" s="404" t="str">
        <f>IF(มค!S26="","",มค!S26)</f>
        <v/>
      </c>
      <c r="KD25" s="404" t="str">
        <f>IF(มค!T26="","",มค!T26)</f>
        <v/>
      </c>
      <c r="KE25" s="404" t="str">
        <f>IF(มค!U26="","",มค!U26)</f>
        <v/>
      </c>
      <c r="KF25" s="404" t="str">
        <f>IF(มค!V26="","",มค!V26)</f>
        <v/>
      </c>
      <c r="KG25" s="404" t="str">
        <f>IF(มค!W26="","",มค!W26)</f>
        <v/>
      </c>
      <c r="KH25" s="404" t="str">
        <f>IF(มค!X26="","",มค!X26)</f>
        <v/>
      </c>
      <c r="KI25" s="404" t="str">
        <f>IF(มค!Y26="","",มค!Y26)</f>
        <v/>
      </c>
      <c r="KJ25" s="404" t="str">
        <f>IF(มค!Z26="","",มค!Z26)</f>
        <v/>
      </c>
      <c r="KK25" s="404" t="str">
        <f>IF(มค!AA26="","",มค!AA26)</f>
        <v/>
      </c>
      <c r="KL25" s="404" t="str">
        <f>IF(มค!AB26="","",มค!AB26)</f>
        <v/>
      </c>
      <c r="KM25" s="404" t="str">
        <f>IF(มค!AC26="","",มค!AC26)</f>
        <v/>
      </c>
      <c r="KN25" s="404" t="str">
        <f>IF(มค!AD26="","",มค!AD26)</f>
        <v/>
      </c>
      <c r="KO25" s="404" t="str">
        <f>IF(มค!AE26="","",มค!AE26)</f>
        <v/>
      </c>
      <c r="KP25" s="404" t="str">
        <f>IF(มค!AF26="","",มค!AF26)</f>
        <v/>
      </c>
      <c r="KQ25" s="404" t="str">
        <f>IF(มค!AG26="","",มค!AG26)</f>
        <v/>
      </c>
      <c r="KR25" s="404" t="str">
        <f>IF(มค!AH26="","",มค!AH26)</f>
        <v/>
      </c>
      <c r="KS25" s="404" t="str">
        <f>IF(มค!AI26="","",มค!AI26)</f>
        <v/>
      </c>
      <c r="KT25" s="402" t="str">
        <f>IF(มค!AJ26="","",มค!AJ26)</f>
        <v/>
      </c>
      <c r="KU25" s="401" t="str">
        <f>IF(ข้อมูลนร.2!D26="","",ข้อมูลนร.2!D26)</f>
        <v/>
      </c>
      <c r="KV25" s="402"/>
      <c r="KW25" s="404" t="str">
        <f>IF(กพ!E26="","",กพ!E26)</f>
        <v/>
      </c>
      <c r="KX25" s="404" t="str">
        <f>IF(กพ!F26="","",กพ!F26)</f>
        <v/>
      </c>
      <c r="KY25" s="404" t="str">
        <f>IF(กพ!G26="","",กพ!G26)</f>
        <v/>
      </c>
      <c r="KZ25" s="404" t="str">
        <f>IF(กพ!H26="","",กพ!H26)</f>
        <v/>
      </c>
      <c r="LA25" s="404" t="str">
        <f>IF(กพ!I26="","",กพ!I26)</f>
        <v/>
      </c>
      <c r="LB25" s="404" t="str">
        <f>IF(กพ!J26="","",กพ!J26)</f>
        <v/>
      </c>
      <c r="LC25" s="404" t="str">
        <f>IF(กพ!K26="","",กพ!K26)</f>
        <v/>
      </c>
      <c r="LD25" s="404" t="str">
        <f>IF(กพ!L26="","",กพ!L26)</f>
        <v/>
      </c>
      <c r="LE25" s="404" t="str">
        <f>IF(กพ!M26="","",กพ!M26)</f>
        <v/>
      </c>
      <c r="LF25" s="404" t="str">
        <f>IF(กพ!N26="","",กพ!N26)</f>
        <v/>
      </c>
      <c r="LG25" s="404" t="str">
        <f>IF(กพ!O26="","",กพ!O26)</f>
        <v/>
      </c>
      <c r="LH25" s="404" t="str">
        <f>IF(กพ!P26="","",กพ!P26)</f>
        <v/>
      </c>
      <c r="LI25" s="404" t="str">
        <f>IF(กพ!Q26="","",กพ!Q26)</f>
        <v/>
      </c>
      <c r="LJ25" s="404" t="str">
        <f>IF(กพ!R26="","",กพ!R26)</f>
        <v/>
      </c>
      <c r="LK25" s="404" t="str">
        <f>IF(กพ!S26="","",กพ!S26)</f>
        <v/>
      </c>
      <c r="LL25" s="404" t="str">
        <f>IF(กพ!T26="","",กพ!T26)</f>
        <v/>
      </c>
      <c r="LM25" s="404" t="str">
        <f>IF(กพ!U26="","",กพ!U26)</f>
        <v/>
      </c>
      <c r="LN25" s="404" t="str">
        <f>IF(กพ!V26="","",กพ!V26)</f>
        <v/>
      </c>
      <c r="LO25" s="404" t="str">
        <f>IF(กพ!W26="","",กพ!W26)</f>
        <v/>
      </c>
      <c r="LP25" s="404" t="str">
        <f>IF(กพ!X26="","",กพ!X26)</f>
        <v/>
      </c>
      <c r="LQ25" s="404" t="str">
        <f>IF(กพ!Y26="","",กพ!Y26)</f>
        <v/>
      </c>
      <c r="LR25" s="404" t="str">
        <f>IF(กพ!Z26="","",กพ!Z26)</f>
        <v/>
      </c>
      <c r="LS25" s="404" t="str">
        <f>IF(กพ!AA26="","",กพ!AA26)</f>
        <v/>
      </c>
      <c r="LT25" s="404" t="str">
        <f>IF(กพ!AB26="","",กพ!AB26)</f>
        <v/>
      </c>
      <c r="LU25" s="404" t="str">
        <f>IF(กพ!AC26="","",กพ!AC26)</f>
        <v/>
      </c>
      <c r="LV25" s="404" t="str">
        <f>IF(กพ!AD26="","",กพ!AD26)</f>
        <v/>
      </c>
      <c r="LW25" s="404" t="str">
        <f>IF(กพ!AE26="","",กพ!AE26)</f>
        <v/>
      </c>
      <c r="LX25" s="404" t="str">
        <f>IF(กพ!AF26="","",กพ!AF26)</f>
        <v/>
      </c>
      <c r="LY25" s="404" t="str">
        <f>IF(กพ!AG26="","",กพ!AG26)</f>
        <v/>
      </c>
      <c r="LZ25" s="404" t="str">
        <f>IF(กพ!AH26="","",กพ!AH26)</f>
        <v/>
      </c>
      <c r="MA25" s="404" t="str">
        <f>IF(กพ!AI26="","",กพ!AI26)</f>
        <v/>
      </c>
      <c r="MB25" s="402" t="str">
        <f>IF(กพ!AJ26="","",กพ!AJ26)</f>
        <v/>
      </c>
      <c r="MC25" s="401" t="str">
        <f>IF(ข้อมูลนร.2!D26="","",ข้อมูลนร.2!D26)</f>
        <v/>
      </c>
      <c r="MD25" s="402"/>
      <c r="ME25" s="404" t="str">
        <f>IF(มีค!E26="","",มีค!E26)</f>
        <v/>
      </c>
      <c r="MF25" s="404" t="str">
        <f>IF(มีค!F26="","",มีค!F26)</f>
        <v/>
      </c>
      <c r="MG25" s="404" t="str">
        <f>IF(มีค!G26="","",มีค!G26)</f>
        <v/>
      </c>
      <c r="MH25" s="404" t="str">
        <f>IF(มีค!H26="","",มีค!H26)</f>
        <v/>
      </c>
      <c r="MI25" s="404" t="str">
        <f>IF(มีค!I26="","",มีค!I26)</f>
        <v/>
      </c>
      <c r="MJ25" s="404" t="str">
        <f>IF(มีค!J26="","",มีค!J26)</f>
        <v/>
      </c>
      <c r="MK25" s="404" t="str">
        <f>IF(มีค!K26="","",มีค!K26)</f>
        <v/>
      </c>
      <c r="ML25" s="404" t="str">
        <f>IF(มีค!L26="","",มีค!L26)</f>
        <v/>
      </c>
      <c r="MM25" s="404" t="str">
        <f>IF(มีค!M26="","",มีค!M26)</f>
        <v/>
      </c>
      <c r="MN25" s="404" t="str">
        <f>IF(มีค!N26="","",มีค!N26)</f>
        <v/>
      </c>
      <c r="MO25" s="404" t="str">
        <f>IF(มีค!O26="","",มีค!O26)</f>
        <v/>
      </c>
      <c r="MP25" s="404" t="str">
        <f>IF(มีค!P26="","",มีค!P26)</f>
        <v/>
      </c>
      <c r="MQ25" s="404" t="str">
        <f>IF(มีค!Q26="","",มีค!Q26)</f>
        <v/>
      </c>
      <c r="MR25" s="404" t="str">
        <f>IF(มีค!R26="","",มีค!R26)</f>
        <v/>
      </c>
      <c r="MS25" s="404" t="str">
        <f>IF(มีค!S26="","",มีค!S26)</f>
        <v/>
      </c>
      <c r="MT25" s="404" t="str">
        <f>IF(มีค!T26="","",มีค!T26)</f>
        <v/>
      </c>
      <c r="MU25" s="404" t="str">
        <f>IF(มีค!U26="","",มีค!U26)</f>
        <v/>
      </c>
      <c r="MV25" s="404" t="str">
        <f>IF(มีค!V26="","",มีค!V26)</f>
        <v/>
      </c>
      <c r="MW25" s="404" t="str">
        <f>IF(มีค!W26="","",มีค!W26)</f>
        <v/>
      </c>
      <c r="MX25" s="404" t="str">
        <f>IF(มีค!X26="","",มีค!X26)</f>
        <v/>
      </c>
      <c r="MY25" s="404" t="str">
        <f>IF(มีค!Y26="","",มีค!Y26)</f>
        <v/>
      </c>
      <c r="MZ25" s="404" t="str">
        <f>IF(มีค!Z26="","",มีค!Z26)</f>
        <v/>
      </c>
      <c r="NA25" s="404" t="str">
        <f>IF(มีค!AA26="","",มีค!AA26)</f>
        <v/>
      </c>
      <c r="NB25" s="404" t="str">
        <f>IF(มีค!AB26="","",มีค!AB26)</f>
        <v/>
      </c>
      <c r="NC25" s="404" t="str">
        <f>IF(มีค!AC26="","",มีค!AC26)</f>
        <v/>
      </c>
      <c r="ND25" s="404" t="str">
        <f>IF(มีค!AD26="","",มีค!AD26)</f>
        <v/>
      </c>
      <c r="NE25" s="404" t="str">
        <f>IF(มีค!AE26="","",มีค!AE26)</f>
        <v/>
      </c>
      <c r="NF25" s="404" t="str">
        <f>IF(มีค!AF26="","",มีค!AF26)</f>
        <v/>
      </c>
      <c r="NG25" s="404" t="str">
        <f>IF(มีค!AG26="","",มีค!AG26)</f>
        <v/>
      </c>
      <c r="NH25" s="404" t="str">
        <f>IF(มีค!AH26="","",มีค!AH26)</f>
        <v/>
      </c>
      <c r="NI25" s="404" t="str">
        <f>IF(มีค!AI26="","",มีค!AI26)</f>
        <v/>
      </c>
      <c r="NJ25" s="402" t="str">
        <f>IF(มีค!AJ26="","",มีค!AJ26)</f>
        <v/>
      </c>
    </row>
    <row r="26" spans="1:374" s="231" customFormat="1" ht="18" customHeight="1">
      <c r="A26" s="401" t="str">
        <f>IF(ข้อมูลนร.2!D27="","",ข้อมูลนร.2!D27)</f>
        <v/>
      </c>
      <c r="B26" s="402"/>
      <c r="C26" s="403" t="str">
        <f>IF(พค!E27="","",พค!E27)</f>
        <v/>
      </c>
      <c r="D26" s="403" t="str">
        <f>IF(พค!F27="","",พค!F27)</f>
        <v/>
      </c>
      <c r="E26" s="403" t="str">
        <f>IF(พค!G27="","",พค!G27)</f>
        <v/>
      </c>
      <c r="F26" s="403" t="str">
        <f>IF(พค!H27="","",พค!H27)</f>
        <v/>
      </c>
      <c r="G26" s="403" t="str">
        <f>IF(พค!I27="","",พค!I27)</f>
        <v/>
      </c>
      <c r="H26" s="403" t="str">
        <f>IF(พค!J27="","",พค!J27)</f>
        <v/>
      </c>
      <c r="I26" s="403" t="str">
        <f>IF(พค!K27="","",พค!K27)</f>
        <v/>
      </c>
      <c r="J26" s="403" t="str">
        <f>IF(พค!L27="","",พค!L27)</f>
        <v/>
      </c>
      <c r="K26" s="403" t="str">
        <f>IF(พค!M27="","",พค!M27)</f>
        <v/>
      </c>
      <c r="L26" s="403" t="str">
        <f>IF(พค!N27="","",พค!N27)</f>
        <v/>
      </c>
      <c r="M26" s="403" t="str">
        <f>IF(พค!O27="","",พค!O27)</f>
        <v/>
      </c>
      <c r="N26" s="403" t="str">
        <f>IF(พค!P27="","",พค!P27)</f>
        <v/>
      </c>
      <c r="O26" s="403" t="str">
        <f>IF(พค!Q27="","",พค!Q27)</f>
        <v/>
      </c>
      <c r="P26" s="403" t="str">
        <f>IF(พค!R27="","",พค!R27)</f>
        <v/>
      </c>
      <c r="Q26" s="403" t="str">
        <f>IF(พค!S27="","",พค!S27)</f>
        <v/>
      </c>
      <c r="R26" s="403" t="str">
        <f>IF(พค!T27="","",พค!T27)</f>
        <v/>
      </c>
      <c r="S26" s="403" t="str">
        <f>IF(พค!U27="","",พค!U27)</f>
        <v/>
      </c>
      <c r="T26" s="403" t="str">
        <f>IF(พค!V27="","",พค!V27)</f>
        <v/>
      </c>
      <c r="U26" s="403" t="str">
        <f>IF(พค!W27="","",พค!W27)</f>
        <v/>
      </c>
      <c r="V26" s="403" t="str">
        <f>IF(พค!X27="","",พค!X27)</f>
        <v/>
      </c>
      <c r="W26" s="403" t="str">
        <f>IF(พค!Y27="","",พค!Y27)</f>
        <v/>
      </c>
      <c r="X26" s="403" t="str">
        <f>IF(พค!Z27="","",พค!Z27)</f>
        <v/>
      </c>
      <c r="Y26" s="403" t="str">
        <f>IF(พค!AA27="","",พค!AA27)</f>
        <v/>
      </c>
      <c r="Z26" s="403" t="str">
        <f>IF(พค!AB27="","",พค!AB27)</f>
        <v/>
      </c>
      <c r="AA26" s="403" t="str">
        <f>IF(พค!AC27="","",พค!AC27)</f>
        <v/>
      </c>
      <c r="AB26" s="403" t="str">
        <f>IF(พค!AD27="","",พค!AD27)</f>
        <v/>
      </c>
      <c r="AC26" s="403" t="str">
        <f>IF(พค!AE27="","",พค!AE27)</f>
        <v/>
      </c>
      <c r="AD26" s="403" t="str">
        <f>IF(พค!AF27="","",พค!AF27)</f>
        <v/>
      </c>
      <c r="AE26" s="403" t="str">
        <f>IF(พค!AG27="","",พค!AG27)</f>
        <v/>
      </c>
      <c r="AF26" s="403" t="str">
        <f>IF(พค!AH27="","",พค!AH27)</f>
        <v/>
      </c>
      <c r="AG26" s="403" t="str">
        <f>IF(พค!AI27="","",พค!AI27)</f>
        <v/>
      </c>
      <c r="AH26" s="402" t="str">
        <f>IF(พค!AJ27="","",พค!AJ27)</f>
        <v/>
      </c>
      <c r="AI26" s="401" t="str">
        <f>IF(ข้อมูลนร.2!D27="","",ข้อมูลนร.2!D27)</f>
        <v/>
      </c>
      <c r="AJ26" s="402"/>
      <c r="AK26" s="404" t="str">
        <f>IF(มิย!E27="","",มิย!E27)</f>
        <v/>
      </c>
      <c r="AL26" s="404" t="str">
        <f>IF(มิย!F27="","",มิย!F27)</f>
        <v/>
      </c>
      <c r="AM26" s="404" t="str">
        <f>IF(มิย!G27="","",มิย!G27)</f>
        <v/>
      </c>
      <c r="AN26" s="404" t="str">
        <f>IF(มิย!H27="","",มิย!H27)</f>
        <v/>
      </c>
      <c r="AO26" s="404" t="str">
        <f>IF(มิย!I27="","",มิย!I27)</f>
        <v/>
      </c>
      <c r="AP26" s="404" t="str">
        <f>IF(มิย!J27="","",มิย!J27)</f>
        <v/>
      </c>
      <c r="AQ26" s="404" t="str">
        <f>IF(มิย!K27="","",มิย!K27)</f>
        <v/>
      </c>
      <c r="AR26" s="404" t="str">
        <f>IF(มิย!L27="","",มิย!L27)</f>
        <v/>
      </c>
      <c r="AS26" s="404" t="str">
        <f>IF(มิย!M27="","",มิย!M27)</f>
        <v/>
      </c>
      <c r="AT26" s="404" t="str">
        <f>IF(มิย!N27="","",มิย!N27)</f>
        <v/>
      </c>
      <c r="AU26" s="404" t="str">
        <f>IF(มิย!O27="","",มิย!O27)</f>
        <v/>
      </c>
      <c r="AV26" s="404" t="str">
        <f>IF(มิย!P27="","",มิย!P27)</f>
        <v/>
      </c>
      <c r="AW26" s="404" t="str">
        <f>IF(มิย!Q27="","",มิย!Q27)</f>
        <v/>
      </c>
      <c r="AX26" s="404" t="str">
        <f>IF(มิย!R27="","",มิย!R27)</f>
        <v/>
      </c>
      <c r="AY26" s="404" t="str">
        <f>IF(มิย!S27="","",มิย!S27)</f>
        <v/>
      </c>
      <c r="AZ26" s="404" t="str">
        <f>IF(มิย!T27="","",มิย!T27)</f>
        <v/>
      </c>
      <c r="BA26" s="404" t="str">
        <f>IF(มิย!U27="","",มิย!U27)</f>
        <v/>
      </c>
      <c r="BB26" s="404" t="str">
        <f>IF(มิย!V27="","",มิย!V27)</f>
        <v/>
      </c>
      <c r="BC26" s="404" t="str">
        <f>IF(มิย!W27="","",มิย!W27)</f>
        <v/>
      </c>
      <c r="BD26" s="404" t="str">
        <f>IF(มิย!X27="","",มิย!X27)</f>
        <v/>
      </c>
      <c r="BE26" s="404" t="str">
        <f>IF(มิย!Y27="","",มิย!Y27)</f>
        <v/>
      </c>
      <c r="BF26" s="404" t="str">
        <f>IF(มิย!Z27="","",มิย!Z27)</f>
        <v/>
      </c>
      <c r="BG26" s="404" t="str">
        <f>IF(มิย!AA27="","",มิย!AA27)</f>
        <v/>
      </c>
      <c r="BH26" s="404" t="str">
        <f>IF(มิย!AB27="","",มิย!AB27)</f>
        <v/>
      </c>
      <c r="BI26" s="404" t="str">
        <f>IF(มิย!AC27="","",มิย!AC27)</f>
        <v/>
      </c>
      <c r="BJ26" s="404" t="str">
        <f>IF(มิย!AD27="","",มิย!AD27)</f>
        <v/>
      </c>
      <c r="BK26" s="404" t="str">
        <f>IF(มิย!AE27="","",มิย!AE27)</f>
        <v/>
      </c>
      <c r="BL26" s="404" t="str">
        <f>IF(มิย!AF27="","",มิย!AF27)</f>
        <v/>
      </c>
      <c r="BM26" s="404" t="str">
        <f>IF(มิย!AG27="","",มิย!AG27)</f>
        <v/>
      </c>
      <c r="BN26" s="404" t="str">
        <f>IF(มิย!AH27="","",มิย!AH27)</f>
        <v/>
      </c>
      <c r="BO26" s="404" t="str">
        <f>IF(มิย!AI27="","",มิย!AI27)</f>
        <v/>
      </c>
      <c r="BP26" s="402" t="str">
        <f>IF(มิย!AJ27="","",มิย!AJ27)</f>
        <v/>
      </c>
      <c r="BQ26" s="401" t="str">
        <f>IF(ข้อมูลนร.2!D27="","",ข้อมูลนร.2!D27)</f>
        <v/>
      </c>
      <c r="BR26" s="402"/>
      <c r="BS26" s="402" t="str">
        <f>IF(กค!E27="","",กค!E27)</f>
        <v/>
      </c>
      <c r="BT26" s="404" t="str">
        <f>IF(กค!F27="","",กค!F27)</f>
        <v/>
      </c>
      <c r="BU26" s="404" t="str">
        <f>IF(กค!G27="","",กค!G27)</f>
        <v/>
      </c>
      <c r="BV26" s="404" t="str">
        <f>IF(กค!H27="","",กค!H27)</f>
        <v/>
      </c>
      <c r="BW26" s="404" t="str">
        <f>IF(กค!I27="","",กค!I27)</f>
        <v/>
      </c>
      <c r="BX26" s="404" t="str">
        <f>IF(กค!J27="","",กค!J27)</f>
        <v/>
      </c>
      <c r="BY26" s="404" t="str">
        <f>IF(กค!K27="","",กค!K27)</f>
        <v/>
      </c>
      <c r="BZ26" s="404" t="str">
        <f>IF(กค!L27="","",กค!L27)</f>
        <v/>
      </c>
      <c r="CA26" s="404" t="str">
        <f>IF(กค!M27="","",กค!M27)</f>
        <v/>
      </c>
      <c r="CB26" s="404" t="str">
        <f>IF(กค!N27="","",กค!N27)</f>
        <v/>
      </c>
      <c r="CC26" s="404" t="str">
        <f>IF(กค!O27="","",กค!O27)</f>
        <v/>
      </c>
      <c r="CD26" s="404" t="str">
        <f>IF(กค!P27="","",กค!P27)</f>
        <v/>
      </c>
      <c r="CE26" s="404" t="str">
        <f>IF(กค!Q27="","",กค!Q27)</f>
        <v/>
      </c>
      <c r="CF26" s="404" t="str">
        <f>IF(กค!R27="","",กค!R27)</f>
        <v/>
      </c>
      <c r="CG26" s="404" t="str">
        <f>IF(กค!S27="","",กค!S27)</f>
        <v/>
      </c>
      <c r="CH26" s="404" t="str">
        <f>IF(กค!T27="","",กค!T27)</f>
        <v/>
      </c>
      <c r="CI26" s="404" t="str">
        <f>IF(กค!U27="","",กค!U27)</f>
        <v/>
      </c>
      <c r="CJ26" s="404" t="str">
        <f>IF(กค!V27="","",กค!V27)</f>
        <v/>
      </c>
      <c r="CK26" s="404" t="str">
        <f>IF(กค!W27="","",กค!W27)</f>
        <v/>
      </c>
      <c r="CL26" s="404" t="str">
        <f>IF(กค!X27="","",กค!X27)</f>
        <v/>
      </c>
      <c r="CM26" s="404" t="str">
        <f>IF(กค!Y27="","",กค!Y27)</f>
        <v/>
      </c>
      <c r="CN26" s="404" t="str">
        <f>IF(กค!Z27="","",กค!Z27)</f>
        <v/>
      </c>
      <c r="CO26" s="404" t="str">
        <f>IF(กค!AA27="","",กค!AA27)</f>
        <v/>
      </c>
      <c r="CP26" s="404" t="str">
        <f>IF(กค!AB27="","",กค!AB27)</f>
        <v/>
      </c>
      <c r="CQ26" s="404" t="str">
        <f>IF(กค!AC27="","",กค!AC27)</f>
        <v/>
      </c>
      <c r="CR26" s="404" t="str">
        <f>IF(กค!AD27="","",กค!AD27)</f>
        <v/>
      </c>
      <c r="CS26" s="404" t="str">
        <f>IF(กค!AE27="","",กค!AE27)</f>
        <v/>
      </c>
      <c r="CT26" s="404" t="str">
        <f>IF(กค!AF27="","",กค!AF27)</f>
        <v/>
      </c>
      <c r="CU26" s="404" t="str">
        <f>IF(กค!AG27="","",กค!AG27)</f>
        <v/>
      </c>
      <c r="CV26" s="404" t="str">
        <f>IF(กค!AH27="","",กค!AH27)</f>
        <v/>
      </c>
      <c r="CW26" s="404" t="str">
        <f>IF(กค!AI27="","",กค!AI27)</f>
        <v/>
      </c>
      <c r="CX26" s="402" t="str">
        <f>IF(กค!AJ27="","",กค!AJ27)</f>
        <v/>
      </c>
      <c r="CY26" s="401" t="str">
        <f>IF(ข้อมูลนร.2!D27="","",ข้อมูลนร.2!D27)</f>
        <v/>
      </c>
      <c r="CZ26" s="402"/>
      <c r="DA26" s="404" t="str">
        <f>IF(สค!E27="","",สค!E27)</f>
        <v/>
      </c>
      <c r="DB26" s="404" t="str">
        <f>IF(สค!F27="","",สค!F27)</f>
        <v/>
      </c>
      <c r="DC26" s="404" t="str">
        <f>IF(สค!G27="","",สค!G27)</f>
        <v/>
      </c>
      <c r="DD26" s="404" t="str">
        <f>IF(สค!H27="","",สค!H27)</f>
        <v/>
      </c>
      <c r="DE26" s="404" t="str">
        <f>IF(สค!I27="","",สค!I27)</f>
        <v/>
      </c>
      <c r="DF26" s="404" t="str">
        <f>IF(สค!J27="","",สค!J27)</f>
        <v/>
      </c>
      <c r="DG26" s="404" t="str">
        <f>IF(สค!K27="","",สค!K27)</f>
        <v/>
      </c>
      <c r="DH26" s="404" t="str">
        <f>IF(สค!L27="","",สค!L27)</f>
        <v/>
      </c>
      <c r="DI26" s="404" t="str">
        <f>IF(สค!M27="","",สค!M27)</f>
        <v/>
      </c>
      <c r="DJ26" s="404" t="str">
        <f>IF(สค!N27="","",สค!N27)</f>
        <v/>
      </c>
      <c r="DK26" s="404" t="str">
        <f>IF(สค!O27="","",สค!O27)</f>
        <v/>
      </c>
      <c r="DL26" s="404" t="str">
        <f>IF(สค!P27="","",สค!P27)</f>
        <v/>
      </c>
      <c r="DM26" s="404" t="str">
        <f>IF(สค!Q27="","",สค!Q27)</f>
        <v/>
      </c>
      <c r="DN26" s="404" t="str">
        <f>IF(สค!R27="","",สค!R27)</f>
        <v/>
      </c>
      <c r="DO26" s="404" t="str">
        <f>IF(สค!S27="","",สค!S27)</f>
        <v/>
      </c>
      <c r="DP26" s="404" t="str">
        <f>IF(สค!T27="","",สค!T27)</f>
        <v/>
      </c>
      <c r="DQ26" s="404" t="str">
        <f>IF(สค!U27="","",สค!U27)</f>
        <v/>
      </c>
      <c r="DR26" s="404" t="str">
        <f>IF(สค!V27="","",สค!V27)</f>
        <v/>
      </c>
      <c r="DS26" s="404" t="str">
        <f>IF(สค!W27="","",สค!W27)</f>
        <v/>
      </c>
      <c r="DT26" s="404" t="str">
        <f>IF(สค!X27="","",สค!X27)</f>
        <v/>
      </c>
      <c r="DU26" s="404" t="str">
        <f>IF(สค!Y27="","",สค!Y27)</f>
        <v/>
      </c>
      <c r="DV26" s="404" t="str">
        <f>IF(สค!Z27="","",สค!Z27)</f>
        <v/>
      </c>
      <c r="DW26" s="404" t="str">
        <f>IF(สค!AA27="","",สค!AA27)</f>
        <v/>
      </c>
      <c r="DX26" s="404" t="str">
        <f>IF(สค!AB27="","",สค!AB27)</f>
        <v/>
      </c>
      <c r="DY26" s="404" t="str">
        <f>IF(สค!AC27="","",สค!AC27)</f>
        <v/>
      </c>
      <c r="DZ26" s="404" t="str">
        <f>IF(สค!AD27="","",สค!AD27)</f>
        <v/>
      </c>
      <c r="EA26" s="404" t="str">
        <f>IF(สค!AE27="","",สค!AE27)</f>
        <v/>
      </c>
      <c r="EB26" s="404" t="str">
        <f>IF(สค!AF27="","",สค!AF27)</f>
        <v/>
      </c>
      <c r="EC26" s="404" t="str">
        <f>IF(สค!AG27="","",สค!AG27)</f>
        <v/>
      </c>
      <c r="ED26" s="404" t="str">
        <f>IF(สค!AH27="","",สค!AH27)</f>
        <v/>
      </c>
      <c r="EE26" s="404" t="str">
        <f>IF(สค!AI27="","",สค!AI27)</f>
        <v/>
      </c>
      <c r="EF26" s="402" t="str">
        <f>IF(สค!AJ27="","",สค!AJ27)</f>
        <v/>
      </c>
      <c r="EG26" s="401" t="str">
        <f>IF(ข้อมูลนร.2!D27="","",ข้อมูลนร.2!D27)</f>
        <v/>
      </c>
      <c r="EH26" s="402"/>
      <c r="EI26" s="404" t="str">
        <f>IF(กย!E27="","",กย!E27)</f>
        <v/>
      </c>
      <c r="EJ26" s="404" t="str">
        <f>IF(กย!F27="","",กย!F27)</f>
        <v/>
      </c>
      <c r="EK26" s="404" t="str">
        <f>IF(กย!G27="","",กย!G27)</f>
        <v/>
      </c>
      <c r="EL26" s="404" t="str">
        <f>IF(กย!H27="","",กย!H27)</f>
        <v/>
      </c>
      <c r="EM26" s="404" t="str">
        <f>IF(กย!I27="","",กย!I27)</f>
        <v/>
      </c>
      <c r="EN26" s="404" t="str">
        <f>IF(กย!J27="","",กย!J27)</f>
        <v/>
      </c>
      <c r="EO26" s="404" t="str">
        <f>IF(กย!K27="","",กย!K27)</f>
        <v/>
      </c>
      <c r="EP26" s="404" t="str">
        <f>IF(กย!L27="","",กย!L27)</f>
        <v/>
      </c>
      <c r="EQ26" s="404" t="str">
        <f>IF(กย!M27="","",กย!M27)</f>
        <v/>
      </c>
      <c r="ER26" s="404" t="str">
        <f>IF(กย!N27="","",กย!N27)</f>
        <v/>
      </c>
      <c r="ES26" s="404" t="str">
        <f>IF(กย!O27="","",กย!O27)</f>
        <v/>
      </c>
      <c r="ET26" s="404" t="str">
        <f>IF(กย!P27="","",กย!P27)</f>
        <v/>
      </c>
      <c r="EU26" s="404" t="str">
        <f>IF(กย!Q27="","",กย!Q27)</f>
        <v/>
      </c>
      <c r="EV26" s="404" t="str">
        <f>IF(กย!R27="","",กย!R27)</f>
        <v/>
      </c>
      <c r="EW26" s="404" t="str">
        <f>IF(กย!S27="","",กย!S27)</f>
        <v/>
      </c>
      <c r="EX26" s="404" t="str">
        <f>IF(กย!T27="","",กย!T27)</f>
        <v/>
      </c>
      <c r="EY26" s="404" t="str">
        <f>IF(กย!U27="","",กย!U27)</f>
        <v/>
      </c>
      <c r="EZ26" s="404" t="str">
        <f>IF(กย!V27="","",กย!V27)</f>
        <v/>
      </c>
      <c r="FA26" s="404" t="str">
        <f>IF(กย!W27="","",กย!W27)</f>
        <v/>
      </c>
      <c r="FB26" s="404" t="str">
        <f>IF(กย!X27="","",กย!X27)</f>
        <v/>
      </c>
      <c r="FC26" s="404" t="str">
        <f>IF(กย!Y27="","",กย!Y27)</f>
        <v/>
      </c>
      <c r="FD26" s="404" t="str">
        <f>IF(กย!Z27="","",กย!Z27)</f>
        <v/>
      </c>
      <c r="FE26" s="404" t="str">
        <f>IF(กย!AA27="","",กย!AA27)</f>
        <v/>
      </c>
      <c r="FF26" s="404" t="str">
        <f>IF(กย!AB27="","",กย!AB27)</f>
        <v/>
      </c>
      <c r="FG26" s="404" t="str">
        <f>IF(กย!AC27="","",กย!AC27)</f>
        <v/>
      </c>
      <c r="FH26" s="404" t="str">
        <f>IF(กย!AD27="","",กย!AD27)</f>
        <v/>
      </c>
      <c r="FI26" s="404" t="str">
        <f>IF(กย!AE27="","",กย!AE27)</f>
        <v/>
      </c>
      <c r="FJ26" s="404" t="str">
        <f>IF(กย!AF27="","",กย!AF27)</f>
        <v/>
      </c>
      <c r="FK26" s="404" t="str">
        <f>IF(กย!AG27="","",กย!AG27)</f>
        <v/>
      </c>
      <c r="FL26" s="404" t="str">
        <f>IF(กย!AH27="","",กย!AH27)</f>
        <v/>
      </c>
      <c r="FM26" s="404" t="str">
        <f>IF(กย!AI27="","",กย!AI27)</f>
        <v/>
      </c>
      <c r="FN26" s="402" t="str">
        <f>IF(กย!AJ27="","",กย!AJ27)</f>
        <v/>
      </c>
      <c r="FO26" s="401" t="str">
        <f>IF(ข้อมูลนร.2!D27="","",ข้อมูลนร.2!D27)</f>
        <v/>
      </c>
      <c r="FP26" s="402"/>
      <c r="FQ26" s="404" t="str">
        <f>IF(ตค!E27="","",ตค!E27)</f>
        <v/>
      </c>
      <c r="FR26" s="404" t="str">
        <f>IF(ตค!F27="","",ตค!F27)</f>
        <v/>
      </c>
      <c r="FS26" s="404" t="str">
        <f>IF(ตค!G27="","",ตค!G27)</f>
        <v/>
      </c>
      <c r="FT26" s="404" t="str">
        <f>IF(ตค!H27="","",ตค!H27)</f>
        <v/>
      </c>
      <c r="FU26" s="404" t="str">
        <f>IF(ตค!I27="","",ตค!I27)</f>
        <v/>
      </c>
      <c r="FV26" s="404" t="str">
        <f>IF(ตค!J27="","",ตค!J27)</f>
        <v/>
      </c>
      <c r="FW26" s="404" t="str">
        <f>IF(ตค!K27="","",ตค!K27)</f>
        <v/>
      </c>
      <c r="FX26" s="404" t="str">
        <f>IF(ตค!L27="","",ตค!L27)</f>
        <v/>
      </c>
      <c r="FY26" s="404" t="str">
        <f>IF(ตค!M27="","",ตค!M27)</f>
        <v/>
      </c>
      <c r="FZ26" s="404" t="str">
        <f>IF(ตค!N27="","",ตค!N27)</f>
        <v/>
      </c>
      <c r="GA26" s="404" t="str">
        <f>IF(ตค!O27="","",ตค!O27)</f>
        <v/>
      </c>
      <c r="GB26" s="404" t="str">
        <f>IF(ตค!P27="","",ตค!P27)</f>
        <v/>
      </c>
      <c r="GC26" s="404" t="str">
        <f>IF(ตค!Q27="","",ตค!Q27)</f>
        <v/>
      </c>
      <c r="GD26" s="404" t="str">
        <f>IF(ตค!R27="","",ตค!R27)</f>
        <v/>
      </c>
      <c r="GE26" s="404" t="str">
        <f>IF(ตค!S27="","",ตค!S27)</f>
        <v/>
      </c>
      <c r="GF26" s="404" t="str">
        <f>IF(ตค!T27="","",ตค!T27)</f>
        <v/>
      </c>
      <c r="GG26" s="404" t="str">
        <f>IF(ตค!U27="","",ตค!U27)</f>
        <v/>
      </c>
      <c r="GH26" s="404" t="str">
        <f>IF(ตค!V27="","",ตค!V27)</f>
        <v/>
      </c>
      <c r="GI26" s="404" t="str">
        <f>IF(ตค!W27="","",ตค!W27)</f>
        <v/>
      </c>
      <c r="GJ26" s="404" t="str">
        <f>IF(ตค!X27="","",ตค!X27)</f>
        <v/>
      </c>
      <c r="GK26" s="404" t="str">
        <f>IF(ตค!Y27="","",ตค!Y27)</f>
        <v/>
      </c>
      <c r="GL26" s="404" t="str">
        <f>IF(ตค!Z27="","",ตค!Z27)</f>
        <v/>
      </c>
      <c r="GM26" s="404" t="str">
        <f>IF(ตค!AA27="","",ตค!AA27)</f>
        <v/>
      </c>
      <c r="GN26" s="404" t="str">
        <f>IF(ตค!AB27="","",ตค!AB27)</f>
        <v/>
      </c>
      <c r="GO26" s="404" t="str">
        <f>IF(ตค!AC27="","",ตค!AC27)</f>
        <v/>
      </c>
      <c r="GP26" s="404" t="str">
        <f>IF(ตค!AD27="","",ตค!AD27)</f>
        <v/>
      </c>
      <c r="GQ26" s="404" t="str">
        <f>IF(ตค!AE27="","",ตค!AE27)</f>
        <v/>
      </c>
      <c r="GR26" s="404" t="str">
        <f>IF(ตค!AF27="","",ตค!AF27)</f>
        <v/>
      </c>
      <c r="GS26" s="404" t="str">
        <f>IF(ตค!AG27="","",ตค!AG27)</f>
        <v/>
      </c>
      <c r="GT26" s="404" t="str">
        <f>IF(ตค!AH27="","",ตค!AH27)</f>
        <v/>
      </c>
      <c r="GU26" s="404" t="str">
        <f>IF(ตค!AI27="","",ตค!AI27)</f>
        <v/>
      </c>
      <c r="GV26" s="402" t="str">
        <f>IF(ตค!AJ27="","",ตค!AJ27)</f>
        <v/>
      </c>
      <c r="GW26" s="401" t="str">
        <f>IF(ข้อมูลนร.2!D27="","",ข้อมูลนร.2!D27)</f>
        <v/>
      </c>
      <c r="GX26" s="402"/>
      <c r="GY26" s="403" t="str">
        <f>IF(พย!E27="","",พย!E27)</f>
        <v/>
      </c>
      <c r="GZ26" s="403" t="str">
        <f>IF(พย!F27="","",พย!F27)</f>
        <v/>
      </c>
      <c r="HA26" s="403" t="str">
        <f>IF(พย!G27="","",พย!G27)</f>
        <v/>
      </c>
      <c r="HB26" s="403" t="str">
        <f>IF(พย!H27="","",พย!H27)</f>
        <v/>
      </c>
      <c r="HC26" s="403" t="str">
        <f>IF(พย!I27="","",พย!I27)</f>
        <v/>
      </c>
      <c r="HD26" s="403" t="str">
        <f>IF(พย!J27="","",พย!J27)</f>
        <v/>
      </c>
      <c r="HE26" s="403" t="str">
        <f>IF(พย!K27="","",พย!K27)</f>
        <v/>
      </c>
      <c r="HF26" s="403" t="str">
        <f>IF(พย!L27="","",พย!L27)</f>
        <v/>
      </c>
      <c r="HG26" s="403" t="str">
        <f>IF(พย!M27="","",พย!M27)</f>
        <v/>
      </c>
      <c r="HH26" s="403" t="str">
        <f>IF(พย!N27="","",พย!N27)</f>
        <v/>
      </c>
      <c r="HI26" s="403" t="str">
        <f>IF(พย!O27="","",พย!O27)</f>
        <v/>
      </c>
      <c r="HJ26" s="403" t="str">
        <f>IF(พย!P27="","",พย!P27)</f>
        <v/>
      </c>
      <c r="HK26" s="403" t="str">
        <f>IF(พย!Q27="","",พย!Q27)</f>
        <v/>
      </c>
      <c r="HL26" s="403" t="str">
        <f>IF(พย!R27="","",พย!R27)</f>
        <v/>
      </c>
      <c r="HM26" s="403" t="str">
        <f>IF(พย!S27="","",พย!S27)</f>
        <v/>
      </c>
      <c r="HN26" s="403" t="str">
        <f>IF(พย!T27="","",พย!T27)</f>
        <v/>
      </c>
      <c r="HO26" s="403" t="str">
        <f>IF(พย!U27="","",พย!U27)</f>
        <v/>
      </c>
      <c r="HP26" s="403" t="str">
        <f>IF(พย!V27="","",พย!V27)</f>
        <v/>
      </c>
      <c r="HQ26" s="403" t="str">
        <f>IF(พย!W27="","",พย!W27)</f>
        <v/>
      </c>
      <c r="HR26" s="403" t="str">
        <f>IF(พย!X27="","",พย!X27)</f>
        <v/>
      </c>
      <c r="HS26" s="403" t="str">
        <f>IF(พย!Y27="","",พย!Y27)</f>
        <v/>
      </c>
      <c r="HT26" s="403" t="str">
        <f>IF(พย!Z27="","",พย!Z27)</f>
        <v/>
      </c>
      <c r="HU26" s="403" t="str">
        <f>IF(พย!AA27="","",พย!AA27)</f>
        <v/>
      </c>
      <c r="HV26" s="403" t="str">
        <f>IF(พย!AB27="","",พย!AB27)</f>
        <v/>
      </c>
      <c r="HW26" s="403" t="str">
        <f>IF(พย!AC27="","",พย!AC27)</f>
        <v/>
      </c>
      <c r="HX26" s="403" t="str">
        <f>IF(พย!AD27="","",พย!AD27)</f>
        <v/>
      </c>
      <c r="HY26" s="403" t="str">
        <f>IF(พย!AE27="","",พย!AE27)</f>
        <v/>
      </c>
      <c r="HZ26" s="403" t="str">
        <f>IF(พย!AF27="","",พย!AF27)</f>
        <v/>
      </c>
      <c r="IA26" s="403" t="str">
        <f>IF(พย!AG27="","",พย!AG27)</f>
        <v/>
      </c>
      <c r="IB26" s="403" t="str">
        <f>IF(พย!AH27="","",พย!AH27)</f>
        <v/>
      </c>
      <c r="IC26" s="403" t="str">
        <f>IF(พย!AI27="","",พย!AI27)</f>
        <v/>
      </c>
      <c r="ID26" s="402" t="str">
        <f>IF(พย!AJ27="","",พย!AJ27)</f>
        <v/>
      </c>
      <c r="IE26" s="401" t="str">
        <f>IF(ข้อมูลนร.2!D27="","",ข้อมูลนร.2!D27)</f>
        <v/>
      </c>
      <c r="IF26" s="402"/>
      <c r="IG26" s="404" t="str">
        <f>IF(ธค!E27="","",ธค!E27)</f>
        <v/>
      </c>
      <c r="IH26" s="404" t="str">
        <f>IF(ธค!F27="","",ธค!F27)</f>
        <v/>
      </c>
      <c r="II26" s="404" t="str">
        <f>IF(ธค!G27="","",ธค!G27)</f>
        <v/>
      </c>
      <c r="IJ26" s="404" t="str">
        <f>IF(ธค!H27="","",ธค!H27)</f>
        <v/>
      </c>
      <c r="IK26" s="404" t="str">
        <f>IF(ธค!I27="","",ธค!I27)</f>
        <v/>
      </c>
      <c r="IL26" s="404" t="str">
        <f>IF(ธค!J27="","",ธค!J27)</f>
        <v/>
      </c>
      <c r="IM26" s="404" t="str">
        <f>IF(ธค!K27="","",ธค!K27)</f>
        <v/>
      </c>
      <c r="IN26" s="404" t="str">
        <f>IF(ธค!L27="","",ธค!L27)</f>
        <v/>
      </c>
      <c r="IO26" s="404" t="str">
        <f>IF(ธค!M27="","",ธค!M27)</f>
        <v/>
      </c>
      <c r="IP26" s="404" t="str">
        <f>IF(ธค!N27="","",ธค!N27)</f>
        <v/>
      </c>
      <c r="IQ26" s="404" t="str">
        <f>IF(ธค!O27="","",ธค!O27)</f>
        <v/>
      </c>
      <c r="IR26" s="404" t="str">
        <f>IF(ธค!P27="","",ธค!P27)</f>
        <v/>
      </c>
      <c r="IS26" s="404" t="str">
        <f>IF(ธค!Q27="","",ธค!Q27)</f>
        <v/>
      </c>
      <c r="IT26" s="404" t="str">
        <f>IF(ธค!R27="","",ธค!R27)</f>
        <v/>
      </c>
      <c r="IU26" s="404" t="str">
        <f>IF(ธค!S27="","",ธค!S27)</f>
        <v/>
      </c>
      <c r="IV26" s="404" t="str">
        <f>IF(ธค!T27="","",ธค!T27)</f>
        <v/>
      </c>
      <c r="IW26" s="404" t="str">
        <f>IF(ธค!U27="","",ธค!U27)</f>
        <v/>
      </c>
      <c r="IX26" s="404" t="str">
        <f>IF(ธค!V27="","",ธค!V27)</f>
        <v/>
      </c>
      <c r="IY26" s="404" t="str">
        <f>IF(ธค!W27="","",ธค!W27)</f>
        <v/>
      </c>
      <c r="IZ26" s="404" t="str">
        <f>IF(ธค!X27="","",ธค!X27)</f>
        <v/>
      </c>
      <c r="JA26" s="404" t="str">
        <f>IF(ธค!Y27="","",ธค!Y27)</f>
        <v/>
      </c>
      <c r="JB26" s="404" t="str">
        <f>IF(ธค!Z27="","",ธค!Z27)</f>
        <v/>
      </c>
      <c r="JC26" s="404" t="str">
        <f>IF(ธค!AA27="","",ธค!AA27)</f>
        <v/>
      </c>
      <c r="JD26" s="404" t="str">
        <f>IF(ธค!AB27="","",ธค!AB27)</f>
        <v/>
      </c>
      <c r="JE26" s="404" t="str">
        <f>IF(ธค!AC27="","",ธค!AC27)</f>
        <v/>
      </c>
      <c r="JF26" s="404" t="str">
        <f>IF(ธค!AD27="","",ธค!AD27)</f>
        <v/>
      </c>
      <c r="JG26" s="404" t="str">
        <f>IF(ธค!AE27="","",ธค!AE27)</f>
        <v/>
      </c>
      <c r="JH26" s="404" t="str">
        <f>IF(ธค!AF27="","",ธค!AF27)</f>
        <v/>
      </c>
      <c r="JI26" s="404" t="str">
        <f>IF(ธค!AG27="","",ธค!AG27)</f>
        <v/>
      </c>
      <c r="JJ26" s="404" t="str">
        <f>IF(ธค!AH27="","",ธค!AH27)</f>
        <v/>
      </c>
      <c r="JK26" s="404" t="str">
        <f>IF(ธค!AI27="","",ธค!AI27)</f>
        <v/>
      </c>
      <c r="JL26" s="402" t="str">
        <f>IF(ธค!AJ27="","",ธค!AJ27)</f>
        <v/>
      </c>
      <c r="JM26" s="401" t="str">
        <f>IF(ข้อมูลนร.2!D27="","",ข้อมูลนร.2!D27)</f>
        <v/>
      </c>
      <c r="JN26" s="402"/>
      <c r="JO26" s="404" t="str">
        <f>IF(มค!E27="","",มค!E27)</f>
        <v/>
      </c>
      <c r="JP26" s="404" t="str">
        <f>IF(มค!F27="","",มค!F27)</f>
        <v/>
      </c>
      <c r="JQ26" s="404" t="str">
        <f>IF(มค!G27="","",มค!G27)</f>
        <v/>
      </c>
      <c r="JR26" s="404" t="str">
        <f>IF(มค!H27="","",มค!H27)</f>
        <v/>
      </c>
      <c r="JS26" s="404" t="str">
        <f>IF(มค!I27="","",มค!I27)</f>
        <v/>
      </c>
      <c r="JT26" s="404" t="str">
        <f>IF(มค!J27="","",มค!J27)</f>
        <v/>
      </c>
      <c r="JU26" s="404" t="str">
        <f>IF(มค!K27="","",มค!K27)</f>
        <v/>
      </c>
      <c r="JV26" s="404" t="str">
        <f>IF(มค!L27="","",มค!L27)</f>
        <v/>
      </c>
      <c r="JW26" s="404" t="str">
        <f>IF(มค!M27="","",มค!M27)</f>
        <v/>
      </c>
      <c r="JX26" s="404" t="str">
        <f>IF(มค!N27="","",มค!N27)</f>
        <v/>
      </c>
      <c r="JY26" s="404" t="str">
        <f>IF(มค!O27="","",มค!O27)</f>
        <v/>
      </c>
      <c r="JZ26" s="404" t="str">
        <f>IF(มค!P27="","",มค!P27)</f>
        <v/>
      </c>
      <c r="KA26" s="404" t="str">
        <f>IF(มค!Q27="","",มค!Q27)</f>
        <v/>
      </c>
      <c r="KB26" s="404" t="str">
        <f>IF(มค!R27="","",มค!R27)</f>
        <v/>
      </c>
      <c r="KC26" s="404" t="str">
        <f>IF(มค!S27="","",มค!S27)</f>
        <v/>
      </c>
      <c r="KD26" s="404" t="str">
        <f>IF(มค!T27="","",มค!T27)</f>
        <v/>
      </c>
      <c r="KE26" s="404" t="str">
        <f>IF(มค!U27="","",มค!U27)</f>
        <v/>
      </c>
      <c r="KF26" s="404" t="str">
        <f>IF(มค!V27="","",มค!V27)</f>
        <v/>
      </c>
      <c r="KG26" s="404" t="str">
        <f>IF(มค!W27="","",มค!W27)</f>
        <v/>
      </c>
      <c r="KH26" s="404" t="str">
        <f>IF(มค!X27="","",มค!X27)</f>
        <v/>
      </c>
      <c r="KI26" s="404" t="str">
        <f>IF(มค!Y27="","",มค!Y27)</f>
        <v/>
      </c>
      <c r="KJ26" s="404" t="str">
        <f>IF(มค!Z27="","",มค!Z27)</f>
        <v/>
      </c>
      <c r="KK26" s="404" t="str">
        <f>IF(มค!AA27="","",มค!AA27)</f>
        <v/>
      </c>
      <c r="KL26" s="404" t="str">
        <f>IF(มค!AB27="","",มค!AB27)</f>
        <v/>
      </c>
      <c r="KM26" s="404" t="str">
        <f>IF(มค!AC27="","",มค!AC27)</f>
        <v/>
      </c>
      <c r="KN26" s="404" t="str">
        <f>IF(มค!AD27="","",มค!AD27)</f>
        <v/>
      </c>
      <c r="KO26" s="404" t="str">
        <f>IF(มค!AE27="","",มค!AE27)</f>
        <v/>
      </c>
      <c r="KP26" s="404" t="str">
        <f>IF(มค!AF27="","",มค!AF27)</f>
        <v/>
      </c>
      <c r="KQ26" s="404" t="str">
        <f>IF(มค!AG27="","",มค!AG27)</f>
        <v/>
      </c>
      <c r="KR26" s="404" t="str">
        <f>IF(มค!AH27="","",มค!AH27)</f>
        <v/>
      </c>
      <c r="KS26" s="404" t="str">
        <f>IF(มค!AI27="","",มค!AI27)</f>
        <v/>
      </c>
      <c r="KT26" s="402" t="str">
        <f>IF(มค!AJ27="","",มค!AJ27)</f>
        <v/>
      </c>
      <c r="KU26" s="401" t="str">
        <f>IF(ข้อมูลนร.2!D27="","",ข้อมูลนร.2!D27)</f>
        <v/>
      </c>
      <c r="KV26" s="402"/>
      <c r="KW26" s="404" t="str">
        <f>IF(กพ!E27="","",กพ!E27)</f>
        <v/>
      </c>
      <c r="KX26" s="404" t="str">
        <f>IF(กพ!F27="","",กพ!F27)</f>
        <v/>
      </c>
      <c r="KY26" s="404" t="str">
        <f>IF(กพ!G27="","",กพ!G27)</f>
        <v/>
      </c>
      <c r="KZ26" s="404" t="str">
        <f>IF(กพ!H27="","",กพ!H27)</f>
        <v/>
      </c>
      <c r="LA26" s="404" t="str">
        <f>IF(กพ!I27="","",กพ!I27)</f>
        <v/>
      </c>
      <c r="LB26" s="404" t="str">
        <f>IF(กพ!J27="","",กพ!J27)</f>
        <v/>
      </c>
      <c r="LC26" s="404" t="str">
        <f>IF(กพ!K27="","",กพ!K27)</f>
        <v/>
      </c>
      <c r="LD26" s="404" t="str">
        <f>IF(กพ!L27="","",กพ!L27)</f>
        <v/>
      </c>
      <c r="LE26" s="404" t="str">
        <f>IF(กพ!M27="","",กพ!M27)</f>
        <v/>
      </c>
      <c r="LF26" s="404" t="str">
        <f>IF(กพ!N27="","",กพ!N27)</f>
        <v/>
      </c>
      <c r="LG26" s="404" t="str">
        <f>IF(กพ!O27="","",กพ!O27)</f>
        <v/>
      </c>
      <c r="LH26" s="404" t="str">
        <f>IF(กพ!P27="","",กพ!P27)</f>
        <v/>
      </c>
      <c r="LI26" s="404" t="str">
        <f>IF(กพ!Q27="","",กพ!Q27)</f>
        <v/>
      </c>
      <c r="LJ26" s="404" t="str">
        <f>IF(กพ!R27="","",กพ!R27)</f>
        <v/>
      </c>
      <c r="LK26" s="404" t="str">
        <f>IF(กพ!S27="","",กพ!S27)</f>
        <v/>
      </c>
      <c r="LL26" s="404" t="str">
        <f>IF(กพ!T27="","",กพ!T27)</f>
        <v/>
      </c>
      <c r="LM26" s="404" t="str">
        <f>IF(กพ!U27="","",กพ!U27)</f>
        <v/>
      </c>
      <c r="LN26" s="404" t="str">
        <f>IF(กพ!V27="","",กพ!V27)</f>
        <v/>
      </c>
      <c r="LO26" s="404" t="str">
        <f>IF(กพ!W27="","",กพ!W27)</f>
        <v/>
      </c>
      <c r="LP26" s="404" t="str">
        <f>IF(กพ!X27="","",กพ!X27)</f>
        <v/>
      </c>
      <c r="LQ26" s="404" t="str">
        <f>IF(กพ!Y27="","",กพ!Y27)</f>
        <v/>
      </c>
      <c r="LR26" s="404" t="str">
        <f>IF(กพ!Z27="","",กพ!Z27)</f>
        <v/>
      </c>
      <c r="LS26" s="404" t="str">
        <f>IF(กพ!AA27="","",กพ!AA27)</f>
        <v/>
      </c>
      <c r="LT26" s="404" t="str">
        <f>IF(กพ!AB27="","",กพ!AB27)</f>
        <v/>
      </c>
      <c r="LU26" s="404" t="str">
        <f>IF(กพ!AC27="","",กพ!AC27)</f>
        <v/>
      </c>
      <c r="LV26" s="404" t="str">
        <f>IF(กพ!AD27="","",กพ!AD27)</f>
        <v/>
      </c>
      <c r="LW26" s="404" t="str">
        <f>IF(กพ!AE27="","",กพ!AE27)</f>
        <v/>
      </c>
      <c r="LX26" s="404" t="str">
        <f>IF(กพ!AF27="","",กพ!AF27)</f>
        <v/>
      </c>
      <c r="LY26" s="404" t="str">
        <f>IF(กพ!AG27="","",กพ!AG27)</f>
        <v/>
      </c>
      <c r="LZ26" s="404" t="str">
        <f>IF(กพ!AH27="","",กพ!AH27)</f>
        <v/>
      </c>
      <c r="MA26" s="404" t="str">
        <f>IF(กพ!AI27="","",กพ!AI27)</f>
        <v/>
      </c>
      <c r="MB26" s="402" t="str">
        <f>IF(กพ!AJ27="","",กพ!AJ27)</f>
        <v/>
      </c>
      <c r="MC26" s="401" t="str">
        <f>IF(ข้อมูลนร.2!D27="","",ข้อมูลนร.2!D27)</f>
        <v/>
      </c>
      <c r="MD26" s="402"/>
      <c r="ME26" s="404" t="str">
        <f>IF(มีค!E27="","",มีค!E27)</f>
        <v/>
      </c>
      <c r="MF26" s="404" t="str">
        <f>IF(มีค!F27="","",มีค!F27)</f>
        <v/>
      </c>
      <c r="MG26" s="404" t="str">
        <f>IF(มีค!G27="","",มีค!G27)</f>
        <v/>
      </c>
      <c r="MH26" s="404" t="str">
        <f>IF(มีค!H27="","",มีค!H27)</f>
        <v/>
      </c>
      <c r="MI26" s="404" t="str">
        <f>IF(มีค!I27="","",มีค!I27)</f>
        <v/>
      </c>
      <c r="MJ26" s="404" t="str">
        <f>IF(มีค!J27="","",มีค!J27)</f>
        <v/>
      </c>
      <c r="MK26" s="404" t="str">
        <f>IF(มีค!K27="","",มีค!K27)</f>
        <v/>
      </c>
      <c r="ML26" s="404" t="str">
        <f>IF(มีค!L27="","",มีค!L27)</f>
        <v/>
      </c>
      <c r="MM26" s="404" t="str">
        <f>IF(มีค!M27="","",มีค!M27)</f>
        <v/>
      </c>
      <c r="MN26" s="404" t="str">
        <f>IF(มีค!N27="","",มีค!N27)</f>
        <v/>
      </c>
      <c r="MO26" s="404" t="str">
        <f>IF(มีค!O27="","",มีค!O27)</f>
        <v/>
      </c>
      <c r="MP26" s="404" t="str">
        <f>IF(มีค!P27="","",มีค!P27)</f>
        <v/>
      </c>
      <c r="MQ26" s="404" t="str">
        <f>IF(มีค!Q27="","",มีค!Q27)</f>
        <v/>
      </c>
      <c r="MR26" s="404" t="str">
        <f>IF(มีค!R27="","",มีค!R27)</f>
        <v/>
      </c>
      <c r="MS26" s="404" t="str">
        <f>IF(มีค!S27="","",มีค!S27)</f>
        <v/>
      </c>
      <c r="MT26" s="404" t="str">
        <f>IF(มีค!T27="","",มีค!T27)</f>
        <v/>
      </c>
      <c r="MU26" s="404" t="str">
        <f>IF(มีค!U27="","",มีค!U27)</f>
        <v/>
      </c>
      <c r="MV26" s="404" t="str">
        <f>IF(มีค!V27="","",มีค!V27)</f>
        <v/>
      </c>
      <c r="MW26" s="404" t="str">
        <f>IF(มีค!W27="","",มีค!W27)</f>
        <v/>
      </c>
      <c r="MX26" s="404" t="str">
        <f>IF(มีค!X27="","",มีค!X27)</f>
        <v/>
      </c>
      <c r="MY26" s="404" t="str">
        <f>IF(มีค!Y27="","",มีค!Y27)</f>
        <v/>
      </c>
      <c r="MZ26" s="404" t="str">
        <f>IF(มีค!Z27="","",มีค!Z27)</f>
        <v/>
      </c>
      <c r="NA26" s="404" t="str">
        <f>IF(มีค!AA27="","",มีค!AA27)</f>
        <v/>
      </c>
      <c r="NB26" s="404" t="str">
        <f>IF(มีค!AB27="","",มีค!AB27)</f>
        <v/>
      </c>
      <c r="NC26" s="404" t="str">
        <f>IF(มีค!AC27="","",มีค!AC27)</f>
        <v/>
      </c>
      <c r="ND26" s="404" t="str">
        <f>IF(มีค!AD27="","",มีค!AD27)</f>
        <v/>
      </c>
      <c r="NE26" s="404" t="str">
        <f>IF(มีค!AE27="","",มีค!AE27)</f>
        <v/>
      </c>
      <c r="NF26" s="404" t="str">
        <f>IF(มีค!AF27="","",มีค!AF27)</f>
        <v/>
      </c>
      <c r="NG26" s="404" t="str">
        <f>IF(มีค!AG27="","",มีค!AG27)</f>
        <v/>
      </c>
      <c r="NH26" s="404" t="str">
        <f>IF(มีค!AH27="","",มีค!AH27)</f>
        <v/>
      </c>
      <c r="NI26" s="404" t="str">
        <f>IF(มีค!AI27="","",มีค!AI27)</f>
        <v/>
      </c>
      <c r="NJ26" s="402" t="str">
        <f>IF(มีค!AJ27="","",มีค!AJ27)</f>
        <v/>
      </c>
    </row>
    <row r="27" spans="1:374" s="231" customFormat="1" ht="18" customHeight="1">
      <c r="A27" s="401" t="str">
        <f>IF(ข้อมูลนร.2!D28="","",ข้อมูลนร.2!D28)</f>
        <v/>
      </c>
      <c r="B27" s="402"/>
      <c r="C27" s="403" t="str">
        <f>IF(พค!E28="","",พค!E28)</f>
        <v/>
      </c>
      <c r="D27" s="403" t="str">
        <f>IF(พค!F28="","",พค!F28)</f>
        <v/>
      </c>
      <c r="E27" s="403" t="str">
        <f>IF(พค!G28="","",พค!G28)</f>
        <v/>
      </c>
      <c r="F27" s="403" t="str">
        <f>IF(พค!H28="","",พค!H28)</f>
        <v/>
      </c>
      <c r="G27" s="403" t="str">
        <f>IF(พค!I28="","",พค!I28)</f>
        <v/>
      </c>
      <c r="H27" s="403" t="str">
        <f>IF(พค!J28="","",พค!J28)</f>
        <v/>
      </c>
      <c r="I27" s="403" t="str">
        <f>IF(พค!K28="","",พค!K28)</f>
        <v/>
      </c>
      <c r="J27" s="403" t="str">
        <f>IF(พค!L28="","",พค!L28)</f>
        <v/>
      </c>
      <c r="K27" s="403" t="str">
        <f>IF(พค!M28="","",พค!M28)</f>
        <v/>
      </c>
      <c r="L27" s="403" t="str">
        <f>IF(พค!N28="","",พค!N28)</f>
        <v/>
      </c>
      <c r="M27" s="403" t="str">
        <f>IF(พค!O28="","",พค!O28)</f>
        <v/>
      </c>
      <c r="N27" s="403" t="str">
        <f>IF(พค!P28="","",พค!P28)</f>
        <v/>
      </c>
      <c r="O27" s="403" t="str">
        <f>IF(พค!Q28="","",พค!Q28)</f>
        <v/>
      </c>
      <c r="P27" s="403" t="str">
        <f>IF(พค!R28="","",พค!R28)</f>
        <v/>
      </c>
      <c r="Q27" s="403" t="str">
        <f>IF(พค!S28="","",พค!S28)</f>
        <v/>
      </c>
      <c r="R27" s="403" t="str">
        <f>IF(พค!T28="","",พค!T28)</f>
        <v/>
      </c>
      <c r="S27" s="403" t="str">
        <f>IF(พค!U28="","",พค!U28)</f>
        <v/>
      </c>
      <c r="T27" s="403" t="str">
        <f>IF(พค!V28="","",พค!V28)</f>
        <v/>
      </c>
      <c r="U27" s="403" t="str">
        <f>IF(พค!W28="","",พค!W28)</f>
        <v/>
      </c>
      <c r="V27" s="403" t="str">
        <f>IF(พค!X28="","",พค!X28)</f>
        <v/>
      </c>
      <c r="W27" s="403" t="str">
        <f>IF(พค!Y28="","",พค!Y28)</f>
        <v/>
      </c>
      <c r="X27" s="403" t="str">
        <f>IF(พค!Z28="","",พค!Z28)</f>
        <v/>
      </c>
      <c r="Y27" s="403" t="str">
        <f>IF(พค!AA28="","",พค!AA28)</f>
        <v/>
      </c>
      <c r="Z27" s="403" t="str">
        <f>IF(พค!AB28="","",พค!AB28)</f>
        <v/>
      </c>
      <c r="AA27" s="403" t="str">
        <f>IF(พค!AC28="","",พค!AC28)</f>
        <v/>
      </c>
      <c r="AB27" s="403" t="str">
        <f>IF(พค!AD28="","",พค!AD28)</f>
        <v/>
      </c>
      <c r="AC27" s="403" t="str">
        <f>IF(พค!AE28="","",พค!AE28)</f>
        <v/>
      </c>
      <c r="AD27" s="403" t="str">
        <f>IF(พค!AF28="","",พค!AF28)</f>
        <v/>
      </c>
      <c r="AE27" s="403" t="str">
        <f>IF(พค!AG28="","",พค!AG28)</f>
        <v/>
      </c>
      <c r="AF27" s="403" t="str">
        <f>IF(พค!AH28="","",พค!AH28)</f>
        <v/>
      </c>
      <c r="AG27" s="403" t="str">
        <f>IF(พค!AI28="","",พค!AI28)</f>
        <v/>
      </c>
      <c r="AH27" s="402" t="str">
        <f>IF(พค!AJ28="","",พค!AJ28)</f>
        <v/>
      </c>
      <c r="AI27" s="401" t="str">
        <f>IF(ข้อมูลนร.2!D28="","",ข้อมูลนร.2!D28)</f>
        <v/>
      </c>
      <c r="AJ27" s="402"/>
      <c r="AK27" s="404" t="str">
        <f>IF(มิย!E28="","",มิย!E28)</f>
        <v/>
      </c>
      <c r="AL27" s="404" t="str">
        <f>IF(มิย!F28="","",มิย!F28)</f>
        <v/>
      </c>
      <c r="AM27" s="404" t="str">
        <f>IF(มิย!G28="","",มิย!G28)</f>
        <v/>
      </c>
      <c r="AN27" s="404" t="str">
        <f>IF(มิย!H28="","",มิย!H28)</f>
        <v/>
      </c>
      <c r="AO27" s="404" t="str">
        <f>IF(มิย!I28="","",มิย!I28)</f>
        <v/>
      </c>
      <c r="AP27" s="404" t="str">
        <f>IF(มิย!J28="","",มิย!J28)</f>
        <v/>
      </c>
      <c r="AQ27" s="404" t="str">
        <f>IF(มิย!K28="","",มิย!K28)</f>
        <v/>
      </c>
      <c r="AR27" s="404" t="str">
        <f>IF(มิย!L28="","",มิย!L28)</f>
        <v/>
      </c>
      <c r="AS27" s="404" t="str">
        <f>IF(มิย!M28="","",มิย!M28)</f>
        <v/>
      </c>
      <c r="AT27" s="404" t="str">
        <f>IF(มิย!N28="","",มิย!N28)</f>
        <v/>
      </c>
      <c r="AU27" s="404" t="str">
        <f>IF(มิย!O28="","",มิย!O28)</f>
        <v/>
      </c>
      <c r="AV27" s="404" t="str">
        <f>IF(มิย!P28="","",มิย!P28)</f>
        <v/>
      </c>
      <c r="AW27" s="404" t="str">
        <f>IF(มิย!Q28="","",มิย!Q28)</f>
        <v/>
      </c>
      <c r="AX27" s="404" t="str">
        <f>IF(มิย!R28="","",มิย!R28)</f>
        <v/>
      </c>
      <c r="AY27" s="404" t="str">
        <f>IF(มิย!S28="","",มิย!S28)</f>
        <v/>
      </c>
      <c r="AZ27" s="404" t="str">
        <f>IF(มิย!T28="","",มิย!T28)</f>
        <v/>
      </c>
      <c r="BA27" s="404" t="str">
        <f>IF(มิย!U28="","",มิย!U28)</f>
        <v/>
      </c>
      <c r="BB27" s="404" t="str">
        <f>IF(มิย!V28="","",มิย!V28)</f>
        <v/>
      </c>
      <c r="BC27" s="404" t="str">
        <f>IF(มิย!W28="","",มิย!W28)</f>
        <v/>
      </c>
      <c r="BD27" s="404" t="str">
        <f>IF(มิย!X28="","",มิย!X28)</f>
        <v/>
      </c>
      <c r="BE27" s="404" t="str">
        <f>IF(มิย!Y28="","",มิย!Y28)</f>
        <v/>
      </c>
      <c r="BF27" s="404" t="str">
        <f>IF(มิย!Z28="","",มิย!Z28)</f>
        <v/>
      </c>
      <c r="BG27" s="404" t="str">
        <f>IF(มิย!AA28="","",มิย!AA28)</f>
        <v/>
      </c>
      <c r="BH27" s="404" t="str">
        <f>IF(มิย!AB28="","",มิย!AB28)</f>
        <v/>
      </c>
      <c r="BI27" s="404" t="str">
        <f>IF(มิย!AC28="","",มิย!AC28)</f>
        <v/>
      </c>
      <c r="BJ27" s="404" t="str">
        <f>IF(มิย!AD28="","",มิย!AD28)</f>
        <v/>
      </c>
      <c r="BK27" s="404" t="str">
        <f>IF(มิย!AE28="","",มิย!AE28)</f>
        <v/>
      </c>
      <c r="BL27" s="404" t="str">
        <f>IF(มิย!AF28="","",มิย!AF28)</f>
        <v/>
      </c>
      <c r="BM27" s="404" t="str">
        <f>IF(มิย!AG28="","",มิย!AG28)</f>
        <v/>
      </c>
      <c r="BN27" s="404" t="str">
        <f>IF(มิย!AH28="","",มิย!AH28)</f>
        <v/>
      </c>
      <c r="BO27" s="404" t="str">
        <f>IF(มิย!AI28="","",มิย!AI28)</f>
        <v/>
      </c>
      <c r="BP27" s="402" t="str">
        <f>IF(มิย!AJ28="","",มิย!AJ28)</f>
        <v/>
      </c>
      <c r="BQ27" s="401" t="str">
        <f>IF(ข้อมูลนร.2!D28="","",ข้อมูลนร.2!D28)</f>
        <v/>
      </c>
      <c r="BR27" s="402"/>
      <c r="BS27" s="402" t="str">
        <f>IF(กค!E28="","",กค!E28)</f>
        <v/>
      </c>
      <c r="BT27" s="404" t="str">
        <f>IF(กค!F28="","",กค!F28)</f>
        <v/>
      </c>
      <c r="BU27" s="404" t="str">
        <f>IF(กค!G28="","",กค!G28)</f>
        <v/>
      </c>
      <c r="BV27" s="404" t="str">
        <f>IF(กค!H28="","",กค!H28)</f>
        <v/>
      </c>
      <c r="BW27" s="404" t="str">
        <f>IF(กค!I28="","",กค!I28)</f>
        <v/>
      </c>
      <c r="BX27" s="404" t="str">
        <f>IF(กค!J28="","",กค!J28)</f>
        <v/>
      </c>
      <c r="BY27" s="404" t="str">
        <f>IF(กค!K28="","",กค!K28)</f>
        <v/>
      </c>
      <c r="BZ27" s="404" t="str">
        <f>IF(กค!L28="","",กค!L28)</f>
        <v/>
      </c>
      <c r="CA27" s="404" t="str">
        <f>IF(กค!M28="","",กค!M28)</f>
        <v/>
      </c>
      <c r="CB27" s="404" t="str">
        <f>IF(กค!N28="","",กค!N28)</f>
        <v/>
      </c>
      <c r="CC27" s="404" t="str">
        <f>IF(กค!O28="","",กค!O28)</f>
        <v/>
      </c>
      <c r="CD27" s="404" t="str">
        <f>IF(กค!P28="","",กค!P28)</f>
        <v/>
      </c>
      <c r="CE27" s="404" t="str">
        <f>IF(กค!Q28="","",กค!Q28)</f>
        <v/>
      </c>
      <c r="CF27" s="404" t="str">
        <f>IF(กค!R28="","",กค!R28)</f>
        <v/>
      </c>
      <c r="CG27" s="404" t="str">
        <f>IF(กค!S28="","",กค!S28)</f>
        <v/>
      </c>
      <c r="CH27" s="404" t="str">
        <f>IF(กค!T28="","",กค!T28)</f>
        <v/>
      </c>
      <c r="CI27" s="404" t="str">
        <f>IF(กค!U28="","",กค!U28)</f>
        <v/>
      </c>
      <c r="CJ27" s="404" t="str">
        <f>IF(กค!V28="","",กค!V28)</f>
        <v/>
      </c>
      <c r="CK27" s="404" t="str">
        <f>IF(กค!W28="","",กค!W28)</f>
        <v/>
      </c>
      <c r="CL27" s="404" t="str">
        <f>IF(กค!X28="","",กค!X28)</f>
        <v/>
      </c>
      <c r="CM27" s="404" t="str">
        <f>IF(กค!Y28="","",กค!Y28)</f>
        <v/>
      </c>
      <c r="CN27" s="404" t="str">
        <f>IF(กค!Z28="","",กค!Z28)</f>
        <v/>
      </c>
      <c r="CO27" s="404" t="str">
        <f>IF(กค!AA28="","",กค!AA28)</f>
        <v/>
      </c>
      <c r="CP27" s="404" t="str">
        <f>IF(กค!AB28="","",กค!AB28)</f>
        <v/>
      </c>
      <c r="CQ27" s="404" t="str">
        <f>IF(กค!AC28="","",กค!AC28)</f>
        <v/>
      </c>
      <c r="CR27" s="404" t="str">
        <f>IF(กค!AD28="","",กค!AD28)</f>
        <v/>
      </c>
      <c r="CS27" s="404" t="str">
        <f>IF(กค!AE28="","",กค!AE28)</f>
        <v/>
      </c>
      <c r="CT27" s="404" t="str">
        <f>IF(กค!AF28="","",กค!AF28)</f>
        <v/>
      </c>
      <c r="CU27" s="404" t="str">
        <f>IF(กค!AG28="","",กค!AG28)</f>
        <v/>
      </c>
      <c r="CV27" s="404" t="str">
        <f>IF(กค!AH28="","",กค!AH28)</f>
        <v/>
      </c>
      <c r="CW27" s="404" t="str">
        <f>IF(กค!AI28="","",กค!AI28)</f>
        <v/>
      </c>
      <c r="CX27" s="402" t="str">
        <f>IF(กค!AJ28="","",กค!AJ28)</f>
        <v/>
      </c>
      <c r="CY27" s="401" t="str">
        <f>IF(ข้อมูลนร.2!D28="","",ข้อมูลนร.2!D28)</f>
        <v/>
      </c>
      <c r="CZ27" s="402"/>
      <c r="DA27" s="404" t="str">
        <f>IF(สค!E28="","",สค!E28)</f>
        <v/>
      </c>
      <c r="DB27" s="404" t="str">
        <f>IF(สค!F28="","",สค!F28)</f>
        <v/>
      </c>
      <c r="DC27" s="404" t="str">
        <f>IF(สค!G28="","",สค!G28)</f>
        <v/>
      </c>
      <c r="DD27" s="404" t="str">
        <f>IF(สค!H28="","",สค!H28)</f>
        <v/>
      </c>
      <c r="DE27" s="404" t="str">
        <f>IF(สค!I28="","",สค!I28)</f>
        <v/>
      </c>
      <c r="DF27" s="404" t="str">
        <f>IF(สค!J28="","",สค!J28)</f>
        <v/>
      </c>
      <c r="DG27" s="404" t="str">
        <f>IF(สค!K28="","",สค!K28)</f>
        <v/>
      </c>
      <c r="DH27" s="404" t="str">
        <f>IF(สค!L28="","",สค!L28)</f>
        <v/>
      </c>
      <c r="DI27" s="404" t="str">
        <f>IF(สค!M28="","",สค!M28)</f>
        <v/>
      </c>
      <c r="DJ27" s="404" t="str">
        <f>IF(สค!N28="","",สค!N28)</f>
        <v/>
      </c>
      <c r="DK27" s="404" t="str">
        <f>IF(สค!O28="","",สค!O28)</f>
        <v/>
      </c>
      <c r="DL27" s="404" t="str">
        <f>IF(สค!P28="","",สค!P28)</f>
        <v/>
      </c>
      <c r="DM27" s="404" t="str">
        <f>IF(สค!Q28="","",สค!Q28)</f>
        <v/>
      </c>
      <c r="DN27" s="404" t="str">
        <f>IF(สค!R28="","",สค!R28)</f>
        <v/>
      </c>
      <c r="DO27" s="404" t="str">
        <f>IF(สค!S28="","",สค!S28)</f>
        <v/>
      </c>
      <c r="DP27" s="404" t="str">
        <f>IF(สค!T28="","",สค!T28)</f>
        <v/>
      </c>
      <c r="DQ27" s="404" t="str">
        <f>IF(สค!U28="","",สค!U28)</f>
        <v/>
      </c>
      <c r="DR27" s="404" t="str">
        <f>IF(สค!V28="","",สค!V28)</f>
        <v/>
      </c>
      <c r="DS27" s="404" t="str">
        <f>IF(สค!W28="","",สค!W28)</f>
        <v/>
      </c>
      <c r="DT27" s="404" t="str">
        <f>IF(สค!X28="","",สค!X28)</f>
        <v/>
      </c>
      <c r="DU27" s="404" t="str">
        <f>IF(สค!Y28="","",สค!Y28)</f>
        <v/>
      </c>
      <c r="DV27" s="404" t="str">
        <f>IF(สค!Z28="","",สค!Z28)</f>
        <v/>
      </c>
      <c r="DW27" s="404" t="str">
        <f>IF(สค!AA28="","",สค!AA28)</f>
        <v/>
      </c>
      <c r="DX27" s="404" t="str">
        <f>IF(สค!AB28="","",สค!AB28)</f>
        <v/>
      </c>
      <c r="DY27" s="404" t="str">
        <f>IF(สค!AC28="","",สค!AC28)</f>
        <v/>
      </c>
      <c r="DZ27" s="404" t="str">
        <f>IF(สค!AD28="","",สค!AD28)</f>
        <v/>
      </c>
      <c r="EA27" s="404" t="str">
        <f>IF(สค!AE28="","",สค!AE28)</f>
        <v/>
      </c>
      <c r="EB27" s="404" t="str">
        <f>IF(สค!AF28="","",สค!AF28)</f>
        <v/>
      </c>
      <c r="EC27" s="404" t="str">
        <f>IF(สค!AG28="","",สค!AG28)</f>
        <v/>
      </c>
      <c r="ED27" s="404" t="str">
        <f>IF(สค!AH28="","",สค!AH28)</f>
        <v/>
      </c>
      <c r="EE27" s="404" t="str">
        <f>IF(สค!AI28="","",สค!AI28)</f>
        <v/>
      </c>
      <c r="EF27" s="402" t="str">
        <f>IF(สค!AJ28="","",สค!AJ28)</f>
        <v/>
      </c>
      <c r="EG27" s="401" t="str">
        <f>IF(ข้อมูลนร.2!D28="","",ข้อมูลนร.2!D28)</f>
        <v/>
      </c>
      <c r="EH27" s="402"/>
      <c r="EI27" s="404" t="str">
        <f>IF(กย!E28="","",กย!E28)</f>
        <v/>
      </c>
      <c r="EJ27" s="404" t="str">
        <f>IF(กย!F28="","",กย!F28)</f>
        <v/>
      </c>
      <c r="EK27" s="404" t="str">
        <f>IF(กย!G28="","",กย!G28)</f>
        <v/>
      </c>
      <c r="EL27" s="404" t="str">
        <f>IF(กย!H28="","",กย!H28)</f>
        <v/>
      </c>
      <c r="EM27" s="404" t="str">
        <f>IF(กย!I28="","",กย!I28)</f>
        <v/>
      </c>
      <c r="EN27" s="404" t="str">
        <f>IF(กย!J28="","",กย!J28)</f>
        <v/>
      </c>
      <c r="EO27" s="404" t="str">
        <f>IF(กย!K28="","",กย!K28)</f>
        <v/>
      </c>
      <c r="EP27" s="404" t="str">
        <f>IF(กย!L28="","",กย!L28)</f>
        <v/>
      </c>
      <c r="EQ27" s="404" t="str">
        <f>IF(กย!M28="","",กย!M28)</f>
        <v/>
      </c>
      <c r="ER27" s="404" t="str">
        <f>IF(กย!N28="","",กย!N28)</f>
        <v/>
      </c>
      <c r="ES27" s="404" t="str">
        <f>IF(กย!O28="","",กย!O28)</f>
        <v/>
      </c>
      <c r="ET27" s="404" t="str">
        <f>IF(กย!P28="","",กย!P28)</f>
        <v/>
      </c>
      <c r="EU27" s="404" t="str">
        <f>IF(กย!Q28="","",กย!Q28)</f>
        <v/>
      </c>
      <c r="EV27" s="404" t="str">
        <f>IF(กย!R28="","",กย!R28)</f>
        <v/>
      </c>
      <c r="EW27" s="404" t="str">
        <f>IF(กย!S28="","",กย!S28)</f>
        <v/>
      </c>
      <c r="EX27" s="404" t="str">
        <f>IF(กย!T28="","",กย!T28)</f>
        <v/>
      </c>
      <c r="EY27" s="404" t="str">
        <f>IF(กย!U28="","",กย!U28)</f>
        <v/>
      </c>
      <c r="EZ27" s="404" t="str">
        <f>IF(กย!V28="","",กย!V28)</f>
        <v/>
      </c>
      <c r="FA27" s="404" t="str">
        <f>IF(กย!W28="","",กย!W28)</f>
        <v/>
      </c>
      <c r="FB27" s="404" t="str">
        <f>IF(กย!X28="","",กย!X28)</f>
        <v/>
      </c>
      <c r="FC27" s="404" t="str">
        <f>IF(กย!Y28="","",กย!Y28)</f>
        <v/>
      </c>
      <c r="FD27" s="404" t="str">
        <f>IF(กย!Z28="","",กย!Z28)</f>
        <v/>
      </c>
      <c r="FE27" s="404" t="str">
        <f>IF(กย!AA28="","",กย!AA28)</f>
        <v/>
      </c>
      <c r="FF27" s="404" t="str">
        <f>IF(กย!AB28="","",กย!AB28)</f>
        <v/>
      </c>
      <c r="FG27" s="404" t="str">
        <f>IF(กย!AC28="","",กย!AC28)</f>
        <v/>
      </c>
      <c r="FH27" s="404" t="str">
        <f>IF(กย!AD28="","",กย!AD28)</f>
        <v/>
      </c>
      <c r="FI27" s="404" t="str">
        <f>IF(กย!AE28="","",กย!AE28)</f>
        <v/>
      </c>
      <c r="FJ27" s="404" t="str">
        <f>IF(กย!AF28="","",กย!AF28)</f>
        <v/>
      </c>
      <c r="FK27" s="404" t="str">
        <f>IF(กย!AG28="","",กย!AG28)</f>
        <v/>
      </c>
      <c r="FL27" s="404" t="str">
        <f>IF(กย!AH28="","",กย!AH28)</f>
        <v/>
      </c>
      <c r="FM27" s="404" t="str">
        <f>IF(กย!AI28="","",กย!AI28)</f>
        <v/>
      </c>
      <c r="FN27" s="402" t="str">
        <f>IF(กย!AJ28="","",กย!AJ28)</f>
        <v/>
      </c>
      <c r="FO27" s="401" t="str">
        <f>IF(ข้อมูลนร.2!D28="","",ข้อมูลนร.2!D28)</f>
        <v/>
      </c>
      <c r="FP27" s="402"/>
      <c r="FQ27" s="404" t="str">
        <f>IF(ตค!E28="","",ตค!E28)</f>
        <v/>
      </c>
      <c r="FR27" s="404" t="str">
        <f>IF(ตค!F28="","",ตค!F28)</f>
        <v/>
      </c>
      <c r="FS27" s="404" t="str">
        <f>IF(ตค!G28="","",ตค!G28)</f>
        <v/>
      </c>
      <c r="FT27" s="404" t="str">
        <f>IF(ตค!H28="","",ตค!H28)</f>
        <v/>
      </c>
      <c r="FU27" s="404" t="str">
        <f>IF(ตค!I28="","",ตค!I28)</f>
        <v/>
      </c>
      <c r="FV27" s="404" t="str">
        <f>IF(ตค!J28="","",ตค!J28)</f>
        <v/>
      </c>
      <c r="FW27" s="404" t="str">
        <f>IF(ตค!K28="","",ตค!K28)</f>
        <v/>
      </c>
      <c r="FX27" s="404" t="str">
        <f>IF(ตค!L28="","",ตค!L28)</f>
        <v/>
      </c>
      <c r="FY27" s="404" t="str">
        <f>IF(ตค!M28="","",ตค!M28)</f>
        <v/>
      </c>
      <c r="FZ27" s="404" t="str">
        <f>IF(ตค!N28="","",ตค!N28)</f>
        <v/>
      </c>
      <c r="GA27" s="404" t="str">
        <f>IF(ตค!O28="","",ตค!O28)</f>
        <v/>
      </c>
      <c r="GB27" s="404" t="str">
        <f>IF(ตค!P28="","",ตค!P28)</f>
        <v/>
      </c>
      <c r="GC27" s="404" t="str">
        <f>IF(ตค!Q28="","",ตค!Q28)</f>
        <v/>
      </c>
      <c r="GD27" s="404" t="str">
        <f>IF(ตค!R28="","",ตค!R28)</f>
        <v/>
      </c>
      <c r="GE27" s="404" t="str">
        <f>IF(ตค!S28="","",ตค!S28)</f>
        <v/>
      </c>
      <c r="GF27" s="404" t="str">
        <f>IF(ตค!T28="","",ตค!T28)</f>
        <v/>
      </c>
      <c r="GG27" s="404" t="str">
        <f>IF(ตค!U28="","",ตค!U28)</f>
        <v/>
      </c>
      <c r="GH27" s="404" t="str">
        <f>IF(ตค!V28="","",ตค!V28)</f>
        <v/>
      </c>
      <c r="GI27" s="404" t="str">
        <f>IF(ตค!W28="","",ตค!W28)</f>
        <v/>
      </c>
      <c r="GJ27" s="404" t="str">
        <f>IF(ตค!X28="","",ตค!X28)</f>
        <v/>
      </c>
      <c r="GK27" s="404" t="str">
        <f>IF(ตค!Y28="","",ตค!Y28)</f>
        <v/>
      </c>
      <c r="GL27" s="404" t="str">
        <f>IF(ตค!Z28="","",ตค!Z28)</f>
        <v/>
      </c>
      <c r="GM27" s="404" t="str">
        <f>IF(ตค!AA28="","",ตค!AA28)</f>
        <v/>
      </c>
      <c r="GN27" s="404" t="str">
        <f>IF(ตค!AB28="","",ตค!AB28)</f>
        <v/>
      </c>
      <c r="GO27" s="404" t="str">
        <f>IF(ตค!AC28="","",ตค!AC28)</f>
        <v/>
      </c>
      <c r="GP27" s="404" t="str">
        <f>IF(ตค!AD28="","",ตค!AD28)</f>
        <v/>
      </c>
      <c r="GQ27" s="404" t="str">
        <f>IF(ตค!AE28="","",ตค!AE28)</f>
        <v/>
      </c>
      <c r="GR27" s="404" t="str">
        <f>IF(ตค!AF28="","",ตค!AF28)</f>
        <v/>
      </c>
      <c r="GS27" s="404" t="str">
        <f>IF(ตค!AG28="","",ตค!AG28)</f>
        <v/>
      </c>
      <c r="GT27" s="404" t="str">
        <f>IF(ตค!AH28="","",ตค!AH28)</f>
        <v/>
      </c>
      <c r="GU27" s="404" t="str">
        <f>IF(ตค!AI28="","",ตค!AI28)</f>
        <v/>
      </c>
      <c r="GV27" s="402" t="str">
        <f>IF(ตค!AJ28="","",ตค!AJ28)</f>
        <v/>
      </c>
      <c r="GW27" s="401" t="str">
        <f>IF(ข้อมูลนร.2!D28="","",ข้อมูลนร.2!D28)</f>
        <v/>
      </c>
      <c r="GX27" s="402"/>
      <c r="GY27" s="403" t="str">
        <f>IF(พย!E28="","",พย!E28)</f>
        <v/>
      </c>
      <c r="GZ27" s="403" t="str">
        <f>IF(พย!F28="","",พย!F28)</f>
        <v/>
      </c>
      <c r="HA27" s="403" t="str">
        <f>IF(พย!G28="","",พย!G28)</f>
        <v/>
      </c>
      <c r="HB27" s="403" t="str">
        <f>IF(พย!H28="","",พย!H28)</f>
        <v/>
      </c>
      <c r="HC27" s="403" t="str">
        <f>IF(พย!I28="","",พย!I28)</f>
        <v/>
      </c>
      <c r="HD27" s="403" t="str">
        <f>IF(พย!J28="","",พย!J28)</f>
        <v/>
      </c>
      <c r="HE27" s="403" t="str">
        <f>IF(พย!K28="","",พย!K28)</f>
        <v/>
      </c>
      <c r="HF27" s="403" t="str">
        <f>IF(พย!L28="","",พย!L28)</f>
        <v/>
      </c>
      <c r="HG27" s="403" t="str">
        <f>IF(พย!M28="","",พย!M28)</f>
        <v/>
      </c>
      <c r="HH27" s="403" t="str">
        <f>IF(พย!N28="","",พย!N28)</f>
        <v/>
      </c>
      <c r="HI27" s="403" t="str">
        <f>IF(พย!O28="","",พย!O28)</f>
        <v/>
      </c>
      <c r="HJ27" s="403" t="str">
        <f>IF(พย!P28="","",พย!P28)</f>
        <v/>
      </c>
      <c r="HK27" s="403" t="str">
        <f>IF(พย!Q28="","",พย!Q28)</f>
        <v/>
      </c>
      <c r="HL27" s="403" t="str">
        <f>IF(พย!R28="","",พย!R28)</f>
        <v/>
      </c>
      <c r="HM27" s="403" t="str">
        <f>IF(พย!S28="","",พย!S28)</f>
        <v/>
      </c>
      <c r="HN27" s="403" t="str">
        <f>IF(พย!T28="","",พย!T28)</f>
        <v/>
      </c>
      <c r="HO27" s="403" t="str">
        <f>IF(พย!U28="","",พย!U28)</f>
        <v/>
      </c>
      <c r="HP27" s="403" t="str">
        <f>IF(พย!V28="","",พย!V28)</f>
        <v/>
      </c>
      <c r="HQ27" s="403" t="str">
        <f>IF(พย!W28="","",พย!W28)</f>
        <v/>
      </c>
      <c r="HR27" s="403" t="str">
        <f>IF(พย!X28="","",พย!X28)</f>
        <v/>
      </c>
      <c r="HS27" s="403" t="str">
        <f>IF(พย!Y28="","",พย!Y28)</f>
        <v/>
      </c>
      <c r="HT27" s="403" t="str">
        <f>IF(พย!Z28="","",พย!Z28)</f>
        <v/>
      </c>
      <c r="HU27" s="403" t="str">
        <f>IF(พย!AA28="","",พย!AA28)</f>
        <v/>
      </c>
      <c r="HV27" s="403" t="str">
        <f>IF(พย!AB28="","",พย!AB28)</f>
        <v/>
      </c>
      <c r="HW27" s="403" t="str">
        <f>IF(พย!AC28="","",พย!AC28)</f>
        <v/>
      </c>
      <c r="HX27" s="403" t="str">
        <f>IF(พย!AD28="","",พย!AD28)</f>
        <v/>
      </c>
      <c r="HY27" s="403" t="str">
        <f>IF(พย!AE28="","",พย!AE28)</f>
        <v/>
      </c>
      <c r="HZ27" s="403" t="str">
        <f>IF(พย!AF28="","",พย!AF28)</f>
        <v/>
      </c>
      <c r="IA27" s="403" t="str">
        <f>IF(พย!AG28="","",พย!AG28)</f>
        <v/>
      </c>
      <c r="IB27" s="403" t="str">
        <f>IF(พย!AH28="","",พย!AH28)</f>
        <v/>
      </c>
      <c r="IC27" s="403" t="str">
        <f>IF(พย!AI28="","",พย!AI28)</f>
        <v/>
      </c>
      <c r="ID27" s="402" t="str">
        <f>IF(พย!AJ28="","",พย!AJ28)</f>
        <v/>
      </c>
      <c r="IE27" s="401" t="str">
        <f>IF(ข้อมูลนร.2!D28="","",ข้อมูลนร.2!D28)</f>
        <v/>
      </c>
      <c r="IF27" s="402"/>
      <c r="IG27" s="404" t="str">
        <f>IF(ธค!E28="","",ธค!E28)</f>
        <v/>
      </c>
      <c r="IH27" s="404" t="str">
        <f>IF(ธค!F28="","",ธค!F28)</f>
        <v/>
      </c>
      <c r="II27" s="404" t="str">
        <f>IF(ธค!G28="","",ธค!G28)</f>
        <v/>
      </c>
      <c r="IJ27" s="404" t="str">
        <f>IF(ธค!H28="","",ธค!H28)</f>
        <v/>
      </c>
      <c r="IK27" s="404" t="str">
        <f>IF(ธค!I28="","",ธค!I28)</f>
        <v/>
      </c>
      <c r="IL27" s="404" t="str">
        <f>IF(ธค!J28="","",ธค!J28)</f>
        <v/>
      </c>
      <c r="IM27" s="404" t="str">
        <f>IF(ธค!K28="","",ธค!K28)</f>
        <v/>
      </c>
      <c r="IN27" s="404" t="str">
        <f>IF(ธค!L28="","",ธค!L28)</f>
        <v/>
      </c>
      <c r="IO27" s="404" t="str">
        <f>IF(ธค!M28="","",ธค!M28)</f>
        <v/>
      </c>
      <c r="IP27" s="404" t="str">
        <f>IF(ธค!N28="","",ธค!N28)</f>
        <v/>
      </c>
      <c r="IQ27" s="404" t="str">
        <f>IF(ธค!O28="","",ธค!O28)</f>
        <v/>
      </c>
      <c r="IR27" s="404" t="str">
        <f>IF(ธค!P28="","",ธค!P28)</f>
        <v/>
      </c>
      <c r="IS27" s="404" t="str">
        <f>IF(ธค!Q28="","",ธค!Q28)</f>
        <v/>
      </c>
      <c r="IT27" s="404" t="str">
        <f>IF(ธค!R28="","",ธค!R28)</f>
        <v/>
      </c>
      <c r="IU27" s="404" t="str">
        <f>IF(ธค!S28="","",ธค!S28)</f>
        <v/>
      </c>
      <c r="IV27" s="404" t="str">
        <f>IF(ธค!T28="","",ธค!T28)</f>
        <v/>
      </c>
      <c r="IW27" s="404" t="str">
        <f>IF(ธค!U28="","",ธค!U28)</f>
        <v/>
      </c>
      <c r="IX27" s="404" t="str">
        <f>IF(ธค!V28="","",ธค!V28)</f>
        <v/>
      </c>
      <c r="IY27" s="404" t="str">
        <f>IF(ธค!W28="","",ธค!W28)</f>
        <v/>
      </c>
      <c r="IZ27" s="404" t="str">
        <f>IF(ธค!X28="","",ธค!X28)</f>
        <v/>
      </c>
      <c r="JA27" s="404" t="str">
        <f>IF(ธค!Y28="","",ธค!Y28)</f>
        <v/>
      </c>
      <c r="JB27" s="404" t="str">
        <f>IF(ธค!Z28="","",ธค!Z28)</f>
        <v/>
      </c>
      <c r="JC27" s="404" t="str">
        <f>IF(ธค!AA28="","",ธค!AA28)</f>
        <v/>
      </c>
      <c r="JD27" s="404" t="str">
        <f>IF(ธค!AB28="","",ธค!AB28)</f>
        <v/>
      </c>
      <c r="JE27" s="404" t="str">
        <f>IF(ธค!AC28="","",ธค!AC28)</f>
        <v/>
      </c>
      <c r="JF27" s="404" t="str">
        <f>IF(ธค!AD28="","",ธค!AD28)</f>
        <v/>
      </c>
      <c r="JG27" s="404" t="str">
        <f>IF(ธค!AE28="","",ธค!AE28)</f>
        <v/>
      </c>
      <c r="JH27" s="404" t="str">
        <f>IF(ธค!AF28="","",ธค!AF28)</f>
        <v/>
      </c>
      <c r="JI27" s="404" t="str">
        <f>IF(ธค!AG28="","",ธค!AG28)</f>
        <v/>
      </c>
      <c r="JJ27" s="404" t="str">
        <f>IF(ธค!AH28="","",ธค!AH28)</f>
        <v/>
      </c>
      <c r="JK27" s="404" t="str">
        <f>IF(ธค!AI28="","",ธค!AI28)</f>
        <v/>
      </c>
      <c r="JL27" s="402" t="str">
        <f>IF(ธค!AJ28="","",ธค!AJ28)</f>
        <v/>
      </c>
      <c r="JM27" s="401" t="str">
        <f>IF(ข้อมูลนร.2!D28="","",ข้อมูลนร.2!D28)</f>
        <v/>
      </c>
      <c r="JN27" s="402"/>
      <c r="JO27" s="404" t="str">
        <f>IF(มค!E28="","",มค!E28)</f>
        <v/>
      </c>
      <c r="JP27" s="404" t="str">
        <f>IF(มค!F28="","",มค!F28)</f>
        <v/>
      </c>
      <c r="JQ27" s="404" t="str">
        <f>IF(มค!G28="","",มค!G28)</f>
        <v/>
      </c>
      <c r="JR27" s="404" t="str">
        <f>IF(มค!H28="","",มค!H28)</f>
        <v/>
      </c>
      <c r="JS27" s="404" t="str">
        <f>IF(มค!I28="","",มค!I28)</f>
        <v/>
      </c>
      <c r="JT27" s="404" t="str">
        <f>IF(มค!J28="","",มค!J28)</f>
        <v/>
      </c>
      <c r="JU27" s="404" t="str">
        <f>IF(มค!K28="","",มค!K28)</f>
        <v/>
      </c>
      <c r="JV27" s="404" t="str">
        <f>IF(มค!L28="","",มค!L28)</f>
        <v/>
      </c>
      <c r="JW27" s="404" t="str">
        <f>IF(มค!M28="","",มค!M28)</f>
        <v/>
      </c>
      <c r="JX27" s="404" t="str">
        <f>IF(มค!N28="","",มค!N28)</f>
        <v/>
      </c>
      <c r="JY27" s="404" t="str">
        <f>IF(มค!O28="","",มค!O28)</f>
        <v/>
      </c>
      <c r="JZ27" s="404" t="str">
        <f>IF(มค!P28="","",มค!P28)</f>
        <v/>
      </c>
      <c r="KA27" s="404" t="str">
        <f>IF(มค!Q28="","",มค!Q28)</f>
        <v/>
      </c>
      <c r="KB27" s="404" t="str">
        <f>IF(มค!R28="","",มค!R28)</f>
        <v/>
      </c>
      <c r="KC27" s="404" t="str">
        <f>IF(มค!S28="","",มค!S28)</f>
        <v/>
      </c>
      <c r="KD27" s="404" t="str">
        <f>IF(มค!T28="","",มค!T28)</f>
        <v/>
      </c>
      <c r="KE27" s="404" t="str">
        <f>IF(มค!U28="","",มค!U28)</f>
        <v/>
      </c>
      <c r="KF27" s="404" t="str">
        <f>IF(มค!V28="","",มค!V28)</f>
        <v/>
      </c>
      <c r="KG27" s="404" t="str">
        <f>IF(มค!W28="","",มค!W28)</f>
        <v/>
      </c>
      <c r="KH27" s="404" t="str">
        <f>IF(มค!X28="","",มค!X28)</f>
        <v/>
      </c>
      <c r="KI27" s="404" t="str">
        <f>IF(มค!Y28="","",มค!Y28)</f>
        <v/>
      </c>
      <c r="KJ27" s="404" t="str">
        <f>IF(มค!Z28="","",มค!Z28)</f>
        <v/>
      </c>
      <c r="KK27" s="404" t="str">
        <f>IF(มค!AA28="","",มค!AA28)</f>
        <v/>
      </c>
      <c r="KL27" s="404" t="str">
        <f>IF(มค!AB28="","",มค!AB28)</f>
        <v/>
      </c>
      <c r="KM27" s="404" t="str">
        <f>IF(มค!AC28="","",มค!AC28)</f>
        <v/>
      </c>
      <c r="KN27" s="404" t="str">
        <f>IF(มค!AD28="","",มค!AD28)</f>
        <v/>
      </c>
      <c r="KO27" s="404" t="str">
        <f>IF(มค!AE28="","",มค!AE28)</f>
        <v/>
      </c>
      <c r="KP27" s="404" t="str">
        <f>IF(มค!AF28="","",มค!AF28)</f>
        <v/>
      </c>
      <c r="KQ27" s="404" t="str">
        <f>IF(มค!AG28="","",มค!AG28)</f>
        <v/>
      </c>
      <c r="KR27" s="404" t="str">
        <f>IF(มค!AH28="","",มค!AH28)</f>
        <v/>
      </c>
      <c r="KS27" s="404" t="str">
        <f>IF(มค!AI28="","",มค!AI28)</f>
        <v/>
      </c>
      <c r="KT27" s="402" t="str">
        <f>IF(มค!AJ28="","",มค!AJ28)</f>
        <v/>
      </c>
      <c r="KU27" s="401" t="str">
        <f>IF(ข้อมูลนร.2!D28="","",ข้อมูลนร.2!D28)</f>
        <v/>
      </c>
      <c r="KV27" s="402"/>
      <c r="KW27" s="404" t="str">
        <f>IF(กพ!E28="","",กพ!E28)</f>
        <v/>
      </c>
      <c r="KX27" s="404" t="str">
        <f>IF(กพ!F28="","",กพ!F28)</f>
        <v/>
      </c>
      <c r="KY27" s="404" t="str">
        <f>IF(กพ!G28="","",กพ!G28)</f>
        <v/>
      </c>
      <c r="KZ27" s="404" t="str">
        <f>IF(กพ!H28="","",กพ!H28)</f>
        <v/>
      </c>
      <c r="LA27" s="404" t="str">
        <f>IF(กพ!I28="","",กพ!I28)</f>
        <v/>
      </c>
      <c r="LB27" s="404" t="str">
        <f>IF(กพ!J28="","",กพ!J28)</f>
        <v/>
      </c>
      <c r="LC27" s="404" t="str">
        <f>IF(กพ!K28="","",กพ!K28)</f>
        <v/>
      </c>
      <c r="LD27" s="404" t="str">
        <f>IF(กพ!L28="","",กพ!L28)</f>
        <v/>
      </c>
      <c r="LE27" s="404" t="str">
        <f>IF(กพ!M28="","",กพ!M28)</f>
        <v/>
      </c>
      <c r="LF27" s="404" t="str">
        <f>IF(กพ!N28="","",กพ!N28)</f>
        <v/>
      </c>
      <c r="LG27" s="404" t="str">
        <f>IF(กพ!O28="","",กพ!O28)</f>
        <v/>
      </c>
      <c r="LH27" s="404" t="str">
        <f>IF(กพ!P28="","",กพ!P28)</f>
        <v/>
      </c>
      <c r="LI27" s="404" t="str">
        <f>IF(กพ!Q28="","",กพ!Q28)</f>
        <v/>
      </c>
      <c r="LJ27" s="404" t="str">
        <f>IF(กพ!R28="","",กพ!R28)</f>
        <v/>
      </c>
      <c r="LK27" s="404" t="str">
        <f>IF(กพ!S28="","",กพ!S28)</f>
        <v/>
      </c>
      <c r="LL27" s="404" t="str">
        <f>IF(กพ!T28="","",กพ!T28)</f>
        <v/>
      </c>
      <c r="LM27" s="404" t="str">
        <f>IF(กพ!U28="","",กพ!U28)</f>
        <v/>
      </c>
      <c r="LN27" s="404" t="str">
        <f>IF(กพ!V28="","",กพ!V28)</f>
        <v/>
      </c>
      <c r="LO27" s="404" t="str">
        <f>IF(กพ!W28="","",กพ!W28)</f>
        <v/>
      </c>
      <c r="LP27" s="404" t="str">
        <f>IF(กพ!X28="","",กพ!X28)</f>
        <v/>
      </c>
      <c r="LQ27" s="404" t="str">
        <f>IF(กพ!Y28="","",กพ!Y28)</f>
        <v/>
      </c>
      <c r="LR27" s="404" t="str">
        <f>IF(กพ!Z28="","",กพ!Z28)</f>
        <v/>
      </c>
      <c r="LS27" s="404" t="str">
        <f>IF(กพ!AA28="","",กพ!AA28)</f>
        <v/>
      </c>
      <c r="LT27" s="404" t="str">
        <f>IF(กพ!AB28="","",กพ!AB28)</f>
        <v/>
      </c>
      <c r="LU27" s="404" t="str">
        <f>IF(กพ!AC28="","",กพ!AC28)</f>
        <v/>
      </c>
      <c r="LV27" s="404" t="str">
        <f>IF(กพ!AD28="","",กพ!AD28)</f>
        <v/>
      </c>
      <c r="LW27" s="404" t="str">
        <f>IF(กพ!AE28="","",กพ!AE28)</f>
        <v/>
      </c>
      <c r="LX27" s="404" t="str">
        <f>IF(กพ!AF28="","",กพ!AF28)</f>
        <v/>
      </c>
      <c r="LY27" s="404" t="str">
        <f>IF(กพ!AG28="","",กพ!AG28)</f>
        <v/>
      </c>
      <c r="LZ27" s="404" t="str">
        <f>IF(กพ!AH28="","",กพ!AH28)</f>
        <v/>
      </c>
      <c r="MA27" s="404" t="str">
        <f>IF(กพ!AI28="","",กพ!AI28)</f>
        <v/>
      </c>
      <c r="MB27" s="402" t="str">
        <f>IF(กพ!AJ28="","",กพ!AJ28)</f>
        <v/>
      </c>
      <c r="MC27" s="401" t="str">
        <f>IF(ข้อมูลนร.2!D28="","",ข้อมูลนร.2!D28)</f>
        <v/>
      </c>
      <c r="MD27" s="402"/>
      <c r="ME27" s="404" t="str">
        <f>IF(มีค!E28="","",มีค!E28)</f>
        <v/>
      </c>
      <c r="MF27" s="404" t="str">
        <f>IF(มีค!F28="","",มีค!F28)</f>
        <v/>
      </c>
      <c r="MG27" s="404" t="str">
        <f>IF(มีค!G28="","",มีค!G28)</f>
        <v/>
      </c>
      <c r="MH27" s="404" t="str">
        <f>IF(มีค!H28="","",มีค!H28)</f>
        <v/>
      </c>
      <c r="MI27" s="404" t="str">
        <f>IF(มีค!I28="","",มีค!I28)</f>
        <v/>
      </c>
      <c r="MJ27" s="404" t="str">
        <f>IF(มีค!J28="","",มีค!J28)</f>
        <v/>
      </c>
      <c r="MK27" s="404" t="str">
        <f>IF(มีค!K28="","",มีค!K28)</f>
        <v/>
      </c>
      <c r="ML27" s="404" t="str">
        <f>IF(มีค!L28="","",มีค!L28)</f>
        <v/>
      </c>
      <c r="MM27" s="404" t="str">
        <f>IF(มีค!M28="","",มีค!M28)</f>
        <v/>
      </c>
      <c r="MN27" s="404" t="str">
        <f>IF(มีค!N28="","",มีค!N28)</f>
        <v/>
      </c>
      <c r="MO27" s="404" t="str">
        <f>IF(มีค!O28="","",มีค!O28)</f>
        <v/>
      </c>
      <c r="MP27" s="404" t="str">
        <f>IF(มีค!P28="","",มีค!P28)</f>
        <v/>
      </c>
      <c r="MQ27" s="404" t="str">
        <f>IF(มีค!Q28="","",มีค!Q28)</f>
        <v/>
      </c>
      <c r="MR27" s="404" t="str">
        <f>IF(มีค!R28="","",มีค!R28)</f>
        <v/>
      </c>
      <c r="MS27" s="404" t="str">
        <f>IF(มีค!S28="","",มีค!S28)</f>
        <v/>
      </c>
      <c r="MT27" s="404" t="str">
        <f>IF(มีค!T28="","",มีค!T28)</f>
        <v/>
      </c>
      <c r="MU27" s="404" t="str">
        <f>IF(มีค!U28="","",มีค!U28)</f>
        <v/>
      </c>
      <c r="MV27" s="404" t="str">
        <f>IF(มีค!V28="","",มีค!V28)</f>
        <v/>
      </c>
      <c r="MW27" s="404" t="str">
        <f>IF(มีค!W28="","",มีค!W28)</f>
        <v/>
      </c>
      <c r="MX27" s="404" t="str">
        <f>IF(มีค!X28="","",มีค!X28)</f>
        <v/>
      </c>
      <c r="MY27" s="404" t="str">
        <f>IF(มีค!Y28="","",มีค!Y28)</f>
        <v/>
      </c>
      <c r="MZ27" s="404" t="str">
        <f>IF(มีค!Z28="","",มีค!Z28)</f>
        <v/>
      </c>
      <c r="NA27" s="404" t="str">
        <f>IF(มีค!AA28="","",มีค!AA28)</f>
        <v/>
      </c>
      <c r="NB27" s="404" t="str">
        <f>IF(มีค!AB28="","",มีค!AB28)</f>
        <v/>
      </c>
      <c r="NC27" s="404" t="str">
        <f>IF(มีค!AC28="","",มีค!AC28)</f>
        <v/>
      </c>
      <c r="ND27" s="404" t="str">
        <f>IF(มีค!AD28="","",มีค!AD28)</f>
        <v/>
      </c>
      <c r="NE27" s="404" t="str">
        <f>IF(มีค!AE28="","",มีค!AE28)</f>
        <v/>
      </c>
      <c r="NF27" s="404" t="str">
        <f>IF(มีค!AF28="","",มีค!AF28)</f>
        <v/>
      </c>
      <c r="NG27" s="404" t="str">
        <f>IF(มีค!AG28="","",มีค!AG28)</f>
        <v/>
      </c>
      <c r="NH27" s="404" t="str">
        <f>IF(มีค!AH28="","",มีค!AH28)</f>
        <v/>
      </c>
      <c r="NI27" s="404" t="str">
        <f>IF(มีค!AI28="","",มีค!AI28)</f>
        <v/>
      </c>
      <c r="NJ27" s="402" t="str">
        <f>IF(มีค!AJ28="","",มีค!AJ28)</f>
        <v/>
      </c>
    </row>
    <row r="28" spans="1:374" s="231" customFormat="1" ht="18" customHeight="1">
      <c r="A28" s="401" t="str">
        <f>IF(ข้อมูลนร.2!D29="","",ข้อมูลนร.2!D29)</f>
        <v/>
      </c>
      <c r="B28" s="402"/>
      <c r="C28" s="403" t="str">
        <f>IF(พค!E29="","",พค!E29)</f>
        <v/>
      </c>
      <c r="D28" s="403" t="str">
        <f>IF(พค!F29="","",พค!F29)</f>
        <v/>
      </c>
      <c r="E28" s="403" t="str">
        <f>IF(พค!G29="","",พค!G29)</f>
        <v/>
      </c>
      <c r="F28" s="403" t="str">
        <f>IF(พค!H29="","",พค!H29)</f>
        <v/>
      </c>
      <c r="G28" s="403" t="str">
        <f>IF(พค!I29="","",พค!I29)</f>
        <v/>
      </c>
      <c r="H28" s="403" t="str">
        <f>IF(พค!J29="","",พค!J29)</f>
        <v/>
      </c>
      <c r="I28" s="403" t="str">
        <f>IF(พค!K29="","",พค!K29)</f>
        <v/>
      </c>
      <c r="J28" s="403" t="str">
        <f>IF(พค!L29="","",พค!L29)</f>
        <v/>
      </c>
      <c r="K28" s="403" t="str">
        <f>IF(พค!M29="","",พค!M29)</f>
        <v/>
      </c>
      <c r="L28" s="403" t="str">
        <f>IF(พค!N29="","",พค!N29)</f>
        <v/>
      </c>
      <c r="M28" s="403" t="str">
        <f>IF(พค!O29="","",พค!O29)</f>
        <v/>
      </c>
      <c r="N28" s="403" t="str">
        <f>IF(พค!P29="","",พค!P29)</f>
        <v/>
      </c>
      <c r="O28" s="403" t="str">
        <f>IF(พค!Q29="","",พค!Q29)</f>
        <v/>
      </c>
      <c r="P28" s="403" t="str">
        <f>IF(พค!R29="","",พค!R29)</f>
        <v/>
      </c>
      <c r="Q28" s="403" t="str">
        <f>IF(พค!S29="","",พค!S29)</f>
        <v/>
      </c>
      <c r="R28" s="403" t="str">
        <f>IF(พค!T29="","",พค!T29)</f>
        <v/>
      </c>
      <c r="S28" s="403" t="str">
        <f>IF(พค!U29="","",พค!U29)</f>
        <v/>
      </c>
      <c r="T28" s="403" t="str">
        <f>IF(พค!V29="","",พค!V29)</f>
        <v/>
      </c>
      <c r="U28" s="403" t="str">
        <f>IF(พค!W29="","",พค!W29)</f>
        <v/>
      </c>
      <c r="V28" s="403" t="str">
        <f>IF(พค!X29="","",พค!X29)</f>
        <v/>
      </c>
      <c r="W28" s="403" t="str">
        <f>IF(พค!Y29="","",พค!Y29)</f>
        <v/>
      </c>
      <c r="X28" s="403" t="str">
        <f>IF(พค!Z29="","",พค!Z29)</f>
        <v/>
      </c>
      <c r="Y28" s="403" t="str">
        <f>IF(พค!AA29="","",พค!AA29)</f>
        <v/>
      </c>
      <c r="Z28" s="403" t="str">
        <f>IF(พค!AB29="","",พค!AB29)</f>
        <v/>
      </c>
      <c r="AA28" s="403" t="str">
        <f>IF(พค!AC29="","",พค!AC29)</f>
        <v/>
      </c>
      <c r="AB28" s="403" t="str">
        <f>IF(พค!AD29="","",พค!AD29)</f>
        <v/>
      </c>
      <c r="AC28" s="403" t="str">
        <f>IF(พค!AE29="","",พค!AE29)</f>
        <v/>
      </c>
      <c r="AD28" s="403" t="str">
        <f>IF(พค!AF29="","",พค!AF29)</f>
        <v/>
      </c>
      <c r="AE28" s="403" t="str">
        <f>IF(พค!AG29="","",พค!AG29)</f>
        <v/>
      </c>
      <c r="AF28" s="403" t="str">
        <f>IF(พค!AH29="","",พค!AH29)</f>
        <v/>
      </c>
      <c r="AG28" s="403" t="str">
        <f>IF(พค!AI29="","",พค!AI29)</f>
        <v/>
      </c>
      <c r="AH28" s="402" t="str">
        <f>IF(พค!AJ29="","",พค!AJ29)</f>
        <v/>
      </c>
      <c r="AI28" s="401" t="str">
        <f>IF(ข้อมูลนร.2!D29="","",ข้อมูลนร.2!D29)</f>
        <v/>
      </c>
      <c r="AJ28" s="402"/>
      <c r="AK28" s="404" t="str">
        <f>IF(มิย!E29="","",มิย!E29)</f>
        <v/>
      </c>
      <c r="AL28" s="404" t="str">
        <f>IF(มิย!F29="","",มิย!F29)</f>
        <v/>
      </c>
      <c r="AM28" s="404" t="str">
        <f>IF(มิย!G29="","",มิย!G29)</f>
        <v/>
      </c>
      <c r="AN28" s="404" t="str">
        <f>IF(มิย!H29="","",มิย!H29)</f>
        <v/>
      </c>
      <c r="AO28" s="404" t="str">
        <f>IF(มิย!I29="","",มิย!I29)</f>
        <v/>
      </c>
      <c r="AP28" s="404" t="str">
        <f>IF(มิย!J29="","",มิย!J29)</f>
        <v/>
      </c>
      <c r="AQ28" s="404" t="str">
        <f>IF(มิย!K29="","",มิย!K29)</f>
        <v/>
      </c>
      <c r="AR28" s="404" t="str">
        <f>IF(มิย!L29="","",มิย!L29)</f>
        <v/>
      </c>
      <c r="AS28" s="404" t="str">
        <f>IF(มิย!M29="","",มิย!M29)</f>
        <v/>
      </c>
      <c r="AT28" s="404" t="str">
        <f>IF(มิย!N29="","",มิย!N29)</f>
        <v/>
      </c>
      <c r="AU28" s="404" t="str">
        <f>IF(มิย!O29="","",มิย!O29)</f>
        <v/>
      </c>
      <c r="AV28" s="404" t="str">
        <f>IF(มิย!P29="","",มิย!P29)</f>
        <v/>
      </c>
      <c r="AW28" s="404" t="str">
        <f>IF(มิย!Q29="","",มิย!Q29)</f>
        <v/>
      </c>
      <c r="AX28" s="404" t="str">
        <f>IF(มิย!R29="","",มิย!R29)</f>
        <v/>
      </c>
      <c r="AY28" s="404" t="str">
        <f>IF(มิย!S29="","",มิย!S29)</f>
        <v/>
      </c>
      <c r="AZ28" s="404" t="str">
        <f>IF(มิย!T29="","",มิย!T29)</f>
        <v/>
      </c>
      <c r="BA28" s="404" t="str">
        <f>IF(มิย!U29="","",มิย!U29)</f>
        <v/>
      </c>
      <c r="BB28" s="404" t="str">
        <f>IF(มิย!V29="","",มิย!V29)</f>
        <v/>
      </c>
      <c r="BC28" s="404" t="str">
        <f>IF(มิย!W29="","",มิย!W29)</f>
        <v/>
      </c>
      <c r="BD28" s="404" t="str">
        <f>IF(มิย!X29="","",มิย!X29)</f>
        <v/>
      </c>
      <c r="BE28" s="404" t="str">
        <f>IF(มิย!Y29="","",มิย!Y29)</f>
        <v/>
      </c>
      <c r="BF28" s="404" t="str">
        <f>IF(มิย!Z29="","",มิย!Z29)</f>
        <v/>
      </c>
      <c r="BG28" s="404" t="str">
        <f>IF(มิย!AA29="","",มิย!AA29)</f>
        <v/>
      </c>
      <c r="BH28" s="404" t="str">
        <f>IF(มิย!AB29="","",มิย!AB29)</f>
        <v/>
      </c>
      <c r="BI28" s="404" t="str">
        <f>IF(มิย!AC29="","",มิย!AC29)</f>
        <v/>
      </c>
      <c r="BJ28" s="404" t="str">
        <f>IF(มิย!AD29="","",มิย!AD29)</f>
        <v/>
      </c>
      <c r="BK28" s="404" t="str">
        <f>IF(มิย!AE29="","",มิย!AE29)</f>
        <v/>
      </c>
      <c r="BL28" s="404" t="str">
        <f>IF(มิย!AF29="","",มิย!AF29)</f>
        <v/>
      </c>
      <c r="BM28" s="404" t="str">
        <f>IF(มิย!AG29="","",มิย!AG29)</f>
        <v/>
      </c>
      <c r="BN28" s="404" t="str">
        <f>IF(มิย!AH29="","",มิย!AH29)</f>
        <v/>
      </c>
      <c r="BO28" s="404" t="str">
        <f>IF(มิย!AI29="","",มิย!AI29)</f>
        <v/>
      </c>
      <c r="BP28" s="402" t="str">
        <f>IF(มิย!AJ29="","",มิย!AJ29)</f>
        <v/>
      </c>
      <c r="BQ28" s="401" t="str">
        <f>IF(ข้อมูลนร.2!D29="","",ข้อมูลนร.2!D29)</f>
        <v/>
      </c>
      <c r="BR28" s="402"/>
      <c r="BS28" s="402" t="str">
        <f>IF(กค!E29="","",กค!E29)</f>
        <v/>
      </c>
      <c r="BT28" s="404" t="str">
        <f>IF(กค!F29="","",กค!F29)</f>
        <v/>
      </c>
      <c r="BU28" s="404" t="str">
        <f>IF(กค!G29="","",กค!G29)</f>
        <v/>
      </c>
      <c r="BV28" s="404" t="str">
        <f>IF(กค!H29="","",กค!H29)</f>
        <v/>
      </c>
      <c r="BW28" s="404" t="str">
        <f>IF(กค!I29="","",กค!I29)</f>
        <v/>
      </c>
      <c r="BX28" s="404" t="str">
        <f>IF(กค!J29="","",กค!J29)</f>
        <v/>
      </c>
      <c r="BY28" s="404" t="str">
        <f>IF(กค!K29="","",กค!K29)</f>
        <v/>
      </c>
      <c r="BZ28" s="404" t="str">
        <f>IF(กค!L29="","",กค!L29)</f>
        <v/>
      </c>
      <c r="CA28" s="404" t="str">
        <f>IF(กค!M29="","",กค!M29)</f>
        <v/>
      </c>
      <c r="CB28" s="404" t="str">
        <f>IF(กค!N29="","",กค!N29)</f>
        <v/>
      </c>
      <c r="CC28" s="404" t="str">
        <f>IF(กค!O29="","",กค!O29)</f>
        <v/>
      </c>
      <c r="CD28" s="404" t="str">
        <f>IF(กค!P29="","",กค!P29)</f>
        <v/>
      </c>
      <c r="CE28" s="404" t="str">
        <f>IF(กค!Q29="","",กค!Q29)</f>
        <v/>
      </c>
      <c r="CF28" s="404" t="str">
        <f>IF(กค!R29="","",กค!R29)</f>
        <v/>
      </c>
      <c r="CG28" s="404" t="str">
        <f>IF(กค!S29="","",กค!S29)</f>
        <v/>
      </c>
      <c r="CH28" s="404" t="str">
        <f>IF(กค!T29="","",กค!T29)</f>
        <v/>
      </c>
      <c r="CI28" s="404" t="str">
        <f>IF(กค!U29="","",กค!U29)</f>
        <v/>
      </c>
      <c r="CJ28" s="404" t="str">
        <f>IF(กค!V29="","",กค!V29)</f>
        <v/>
      </c>
      <c r="CK28" s="404" t="str">
        <f>IF(กค!W29="","",กค!W29)</f>
        <v/>
      </c>
      <c r="CL28" s="404" t="str">
        <f>IF(กค!X29="","",กค!X29)</f>
        <v/>
      </c>
      <c r="CM28" s="404" t="str">
        <f>IF(กค!Y29="","",กค!Y29)</f>
        <v/>
      </c>
      <c r="CN28" s="404" t="str">
        <f>IF(กค!Z29="","",กค!Z29)</f>
        <v/>
      </c>
      <c r="CO28" s="404" t="str">
        <f>IF(กค!AA29="","",กค!AA29)</f>
        <v/>
      </c>
      <c r="CP28" s="404" t="str">
        <f>IF(กค!AB29="","",กค!AB29)</f>
        <v/>
      </c>
      <c r="CQ28" s="404" t="str">
        <f>IF(กค!AC29="","",กค!AC29)</f>
        <v/>
      </c>
      <c r="CR28" s="404" t="str">
        <f>IF(กค!AD29="","",กค!AD29)</f>
        <v/>
      </c>
      <c r="CS28" s="404" t="str">
        <f>IF(กค!AE29="","",กค!AE29)</f>
        <v/>
      </c>
      <c r="CT28" s="404" t="str">
        <f>IF(กค!AF29="","",กค!AF29)</f>
        <v/>
      </c>
      <c r="CU28" s="404" t="str">
        <f>IF(กค!AG29="","",กค!AG29)</f>
        <v/>
      </c>
      <c r="CV28" s="404" t="str">
        <f>IF(กค!AH29="","",กค!AH29)</f>
        <v/>
      </c>
      <c r="CW28" s="404" t="str">
        <f>IF(กค!AI29="","",กค!AI29)</f>
        <v/>
      </c>
      <c r="CX28" s="402" t="str">
        <f>IF(กค!AJ29="","",กค!AJ29)</f>
        <v/>
      </c>
      <c r="CY28" s="401" t="str">
        <f>IF(ข้อมูลนร.2!D29="","",ข้อมูลนร.2!D29)</f>
        <v/>
      </c>
      <c r="CZ28" s="402"/>
      <c r="DA28" s="404" t="str">
        <f>IF(สค!E29="","",สค!E29)</f>
        <v/>
      </c>
      <c r="DB28" s="404" t="str">
        <f>IF(สค!F29="","",สค!F29)</f>
        <v/>
      </c>
      <c r="DC28" s="404" t="str">
        <f>IF(สค!G29="","",สค!G29)</f>
        <v/>
      </c>
      <c r="DD28" s="404" t="str">
        <f>IF(สค!H29="","",สค!H29)</f>
        <v/>
      </c>
      <c r="DE28" s="404" t="str">
        <f>IF(สค!I29="","",สค!I29)</f>
        <v/>
      </c>
      <c r="DF28" s="404" t="str">
        <f>IF(สค!J29="","",สค!J29)</f>
        <v/>
      </c>
      <c r="DG28" s="404" t="str">
        <f>IF(สค!K29="","",สค!K29)</f>
        <v/>
      </c>
      <c r="DH28" s="404" t="str">
        <f>IF(สค!L29="","",สค!L29)</f>
        <v/>
      </c>
      <c r="DI28" s="404" t="str">
        <f>IF(สค!M29="","",สค!M29)</f>
        <v/>
      </c>
      <c r="DJ28" s="404" t="str">
        <f>IF(สค!N29="","",สค!N29)</f>
        <v/>
      </c>
      <c r="DK28" s="404" t="str">
        <f>IF(สค!O29="","",สค!O29)</f>
        <v/>
      </c>
      <c r="DL28" s="404" t="str">
        <f>IF(สค!P29="","",สค!P29)</f>
        <v/>
      </c>
      <c r="DM28" s="404" t="str">
        <f>IF(สค!Q29="","",สค!Q29)</f>
        <v/>
      </c>
      <c r="DN28" s="404" t="str">
        <f>IF(สค!R29="","",สค!R29)</f>
        <v/>
      </c>
      <c r="DO28" s="404" t="str">
        <f>IF(สค!S29="","",สค!S29)</f>
        <v/>
      </c>
      <c r="DP28" s="404" t="str">
        <f>IF(สค!T29="","",สค!T29)</f>
        <v/>
      </c>
      <c r="DQ28" s="404" t="str">
        <f>IF(สค!U29="","",สค!U29)</f>
        <v/>
      </c>
      <c r="DR28" s="404" t="str">
        <f>IF(สค!V29="","",สค!V29)</f>
        <v/>
      </c>
      <c r="DS28" s="404" t="str">
        <f>IF(สค!W29="","",สค!W29)</f>
        <v/>
      </c>
      <c r="DT28" s="404" t="str">
        <f>IF(สค!X29="","",สค!X29)</f>
        <v/>
      </c>
      <c r="DU28" s="404" t="str">
        <f>IF(สค!Y29="","",สค!Y29)</f>
        <v/>
      </c>
      <c r="DV28" s="404" t="str">
        <f>IF(สค!Z29="","",สค!Z29)</f>
        <v/>
      </c>
      <c r="DW28" s="404" t="str">
        <f>IF(สค!AA29="","",สค!AA29)</f>
        <v/>
      </c>
      <c r="DX28" s="404" t="str">
        <f>IF(สค!AB29="","",สค!AB29)</f>
        <v/>
      </c>
      <c r="DY28" s="404" t="str">
        <f>IF(สค!AC29="","",สค!AC29)</f>
        <v/>
      </c>
      <c r="DZ28" s="404" t="str">
        <f>IF(สค!AD29="","",สค!AD29)</f>
        <v/>
      </c>
      <c r="EA28" s="404" t="str">
        <f>IF(สค!AE29="","",สค!AE29)</f>
        <v/>
      </c>
      <c r="EB28" s="404" t="str">
        <f>IF(สค!AF29="","",สค!AF29)</f>
        <v/>
      </c>
      <c r="EC28" s="404" t="str">
        <f>IF(สค!AG29="","",สค!AG29)</f>
        <v/>
      </c>
      <c r="ED28" s="404" t="str">
        <f>IF(สค!AH29="","",สค!AH29)</f>
        <v/>
      </c>
      <c r="EE28" s="404" t="str">
        <f>IF(สค!AI29="","",สค!AI29)</f>
        <v/>
      </c>
      <c r="EF28" s="402" t="str">
        <f>IF(สค!AJ29="","",สค!AJ29)</f>
        <v/>
      </c>
      <c r="EG28" s="401" t="str">
        <f>IF(ข้อมูลนร.2!D29="","",ข้อมูลนร.2!D29)</f>
        <v/>
      </c>
      <c r="EH28" s="402"/>
      <c r="EI28" s="404" t="str">
        <f>IF(กย!E29="","",กย!E29)</f>
        <v/>
      </c>
      <c r="EJ28" s="404" t="str">
        <f>IF(กย!F29="","",กย!F29)</f>
        <v/>
      </c>
      <c r="EK28" s="404" t="str">
        <f>IF(กย!G29="","",กย!G29)</f>
        <v/>
      </c>
      <c r="EL28" s="404" t="str">
        <f>IF(กย!H29="","",กย!H29)</f>
        <v/>
      </c>
      <c r="EM28" s="404" t="str">
        <f>IF(กย!I29="","",กย!I29)</f>
        <v/>
      </c>
      <c r="EN28" s="404" t="str">
        <f>IF(กย!J29="","",กย!J29)</f>
        <v/>
      </c>
      <c r="EO28" s="404" t="str">
        <f>IF(กย!K29="","",กย!K29)</f>
        <v/>
      </c>
      <c r="EP28" s="404" t="str">
        <f>IF(กย!L29="","",กย!L29)</f>
        <v/>
      </c>
      <c r="EQ28" s="404" t="str">
        <f>IF(กย!M29="","",กย!M29)</f>
        <v/>
      </c>
      <c r="ER28" s="404" t="str">
        <f>IF(กย!N29="","",กย!N29)</f>
        <v/>
      </c>
      <c r="ES28" s="404" t="str">
        <f>IF(กย!O29="","",กย!O29)</f>
        <v/>
      </c>
      <c r="ET28" s="404" t="str">
        <f>IF(กย!P29="","",กย!P29)</f>
        <v/>
      </c>
      <c r="EU28" s="404" t="str">
        <f>IF(กย!Q29="","",กย!Q29)</f>
        <v/>
      </c>
      <c r="EV28" s="404" t="str">
        <f>IF(กย!R29="","",กย!R29)</f>
        <v/>
      </c>
      <c r="EW28" s="404" t="str">
        <f>IF(กย!S29="","",กย!S29)</f>
        <v/>
      </c>
      <c r="EX28" s="404" t="str">
        <f>IF(กย!T29="","",กย!T29)</f>
        <v/>
      </c>
      <c r="EY28" s="404" t="str">
        <f>IF(กย!U29="","",กย!U29)</f>
        <v/>
      </c>
      <c r="EZ28" s="404" t="str">
        <f>IF(กย!V29="","",กย!V29)</f>
        <v/>
      </c>
      <c r="FA28" s="404" t="str">
        <f>IF(กย!W29="","",กย!W29)</f>
        <v/>
      </c>
      <c r="FB28" s="404" t="str">
        <f>IF(กย!X29="","",กย!X29)</f>
        <v/>
      </c>
      <c r="FC28" s="404" t="str">
        <f>IF(กย!Y29="","",กย!Y29)</f>
        <v/>
      </c>
      <c r="FD28" s="404" t="str">
        <f>IF(กย!Z29="","",กย!Z29)</f>
        <v/>
      </c>
      <c r="FE28" s="404" t="str">
        <f>IF(กย!AA29="","",กย!AA29)</f>
        <v/>
      </c>
      <c r="FF28" s="404" t="str">
        <f>IF(กย!AB29="","",กย!AB29)</f>
        <v/>
      </c>
      <c r="FG28" s="404" t="str">
        <f>IF(กย!AC29="","",กย!AC29)</f>
        <v/>
      </c>
      <c r="FH28" s="404" t="str">
        <f>IF(กย!AD29="","",กย!AD29)</f>
        <v/>
      </c>
      <c r="FI28" s="404" t="str">
        <f>IF(กย!AE29="","",กย!AE29)</f>
        <v/>
      </c>
      <c r="FJ28" s="404" t="str">
        <f>IF(กย!AF29="","",กย!AF29)</f>
        <v/>
      </c>
      <c r="FK28" s="404" t="str">
        <f>IF(กย!AG29="","",กย!AG29)</f>
        <v/>
      </c>
      <c r="FL28" s="404" t="str">
        <f>IF(กย!AH29="","",กย!AH29)</f>
        <v/>
      </c>
      <c r="FM28" s="404" t="str">
        <f>IF(กย!AI29="","",กย!AI29)</f>
        <v/>
      </c>
      <c r="FN28" s="402" t="str">
        <f>IF(กย!AJ29="","",กย!AJ29)</f>
        <v/>
      </c>
      <c r="FO28" s="401" t="str">
        <f>IF(ข้อมูลนร.2!D29="","",ข้อมูลนร.2!D29)</f>
        <v/>
      </c>
      <c r="FP28" s="402"/>
      <c r="FQ28" s="404" t="str">
        <f>IF(ตค!E29="","",ตค!E29)</f>
        <v/>
      </c>
      <c r="FR28" s="404" t="str">
        <f>IF(ตค!F29="","",ตค!F29)</f>
        <v/>
      </c>
      <c r="FS28" s="404" t="str">
        <f>IF(ตค!G29="","",ตค!G29)</f>
        <v/>
      </c>
      <c r="FT28" s="404" t="str">
        <f>IF(ตค!H29="","",ตค!H29)</f>
        <v/>
      </c>
      <c r="FU28" s="404" t="str">
        <f>IF(ตค!I29="","",ตค!I29)</f>
        <v/>
      </c>
      <c r="FV28" s="404" t="str">
        <f>IF(ตค!J29="","",ตค!J29)</f>
        <v/>
      </c>
      <c r="FW28" s="404" t="str">
        <f>IF(ตค!K29="","",ตค!K29)</f>
        <v/>
      </c>
      <c r="FX28" s="404" t="str">
        <f>IF(ตค!L29="","",ตค!L29)</f>
        <v/>
      </c>
      <c r="FY28" s="404" t="str">
        <f>IF(ตค!M29="","",ตค!M29)</f>
        <v/>
      </c>
      <c r="FZ28" s="404" t="str">
        <f>IF(ตค!N29="","",ตค!N29)</f>
        <v/>
      </c>
      <c r="GA28" s="404" t="str">
        <f>IF(ตค!O29="","",ตค!O29)</f>
        <v/>
      </c>
      <c r="GB28" s="404" t="str">
        <f>IF(ตค!P29="","",ตค!P29)</f>
        <v/>
      </c>
      <c r="GC28" s="404" t="str">
        <f>IF(ตค!Q29="","",ตค!Q29)</f>
        <v/>
      </c>
      <c r="GD28" s="404" t="str">
        <f>IF(ตค!R29="","",ตค!R29)</f>
        <v/>
      </c>
      <c r="GE28" s="404" t="str">
        <f>IF(ตค!S29="","",ตค!S29)</f>
        <v/>
      </c>
      <c r="GF28" s="404" t="str">
        <f>IF(ตค!T29="","",ตค!T29)</f>
        <v/>
      </c>
      <c r="GG28" s="404" t="str">
        <f>IF(ตค!U29="","",ตค!U29)</f>
        <v/>
      </c>
      <c r="GH28" s="404" t="str">
        <f>IF(ตค!V29="","",ตค!V29)</f>
        <v/>
      </c>
      <c r="GI28" s="404" t="str">
        <f>IF(ตค!W29="","",ตค!W29)</f>
        <v/>
      </c>
      <c r="GJ28" s="404" t="str">
        <f>IF(ตค!X29="","",ตค!X29)</f>
        <v/>
      </c>
      <c r="GK28" s="404" t="str">
        <f>IF(ตค!Y29="","",ตค!Y29)</f>
        <v/>
      </c>
      <c r="GL28" s="404" t="str">
        <f>IF(ตค!Z29="","",ตค!Z29)</f>
        <v/>
      </c>
      <c r="GM28" s="404" t="str">
        <f>IF(ตค!AA29="","",ตค!AA29)</f>
        <v/>
      </c>
      <c r="GN28" s="404" t="str">
        <f>IF(ตค!AB29="","",ตค!AB29)</f>
        <v/>
      </c>
      <c r="GO28" s="404" t="str">
        <f>IF(ตค!AC29="","",ตค!AC29)</f>
        <v/>
      </c>
      <c r="GP28" s="404" t="str">
        <f>IF(ตค!AD29="","",ตค!AD29)</f>
        <v/>
      </c>
      <c r="GQ28" s="404" t="str">
        <f>IF(ตค!AE29="","",ตค!AE29)</f>
        <v/>
      </c>
      <c r="GR28" s="404" t="str">
        <f>IF(ตค!AF29="","",ตค!AF29)</f>
        <v/>
      </c>
      <c r="GS28" s="404" t="str">
        <f>IF(ตค!AG29="","",ตค!AG29)</f>
        <v/>
      </c>
      <c r="GT28" s="404" t="str">
        <f>IF(ตค!AH29="","",ตค!AH29)</f>
        <v/>
      </c>
      <c r="GU28" s="404" t="str">
        <f>IF(ตค!AI29="","",ตค!AI29)</f>
        <v/>
      </c>
      <c r="GV28" s="402" t="str">
        <f>IF(ตค!AJ29="","",ตค!AJ29)</f>
        <v/>
      </c>
      <c r="GW28" s="401" t="str">
        <f>IF(ข้อมูลนร.2!D29="","",ข้อมูลนร.2!D29)</f>
        <v/>
      </c>
      <c r="GX28" s="402"/>
      <c r="GY28" s="403" t="str">
        <f>IF(พย!E29="","",พย!E29)</f>
        <v/>
      </c>
      <c r="GZ28" s="403" t="str">
        <f>IF(พย!F29="","",พย!F29)</f>
        <v/>
      </c>
      <c r="HA28" s="403" t="str">
        <f>IF(พย!G29="","",พย!G29)</f>
        <v/>
      </c>
      <c r="HB28" s="403" t="str">
        <f>IF(พย!H29="","",พย!H29)</f>
        <v/>
      </c>
      <c r="HC28" s="403" t="str">
        <f>IF(พย!I29="","",พย!I29)</f>
        <v/>
      </c>
      <c r="HD28" s="403" t="str">
        <f>IF(พย!J29="","",พย!J29)</f>
        <v/>
      </c>
      <c r="HE28" s="403" t="str">
        <f>IF(พย!K29="","",พย!K29)</f>
        <v/>
      </c>
      <c r="HF28" s="403" t="str">
        <f>IF(พย!L29="","",พย!L29)</f>
        <v/>
      </c>
      <c r="HG28" s="403" t="str">
        <f>IF(พย!M29="","",พย!M29)</f>
        <v/>
      </c>
      <c r="HH28" s="403" t="str">
        <f>IF(พย!N29="","",พย!N29)</f>
        <v/>
      </c>
      <c r="HI28" s="403" t="str">
        <f>IF(พย!O29="","",พย!O29)</f>
        <v/>
      </c>
      <c r="HJ28" s="403" t="str">
        <f>IF(พย!P29="","",พย!P29)</f>
        <v/>
      </c>
      <c r="HK28" s="403" t="str">
        <f>IF(พย!Q29="","",พย!Q29)</f>
        <v/>
      </c>
      <c r="HL28" s="403" t="str">
        <f>IF(พย!R29="","",พย!R29)</f>
        <v/>
      </c>
      <c r="HM28" s="403" t="str">
        <f>IF(พย!S29="","",พย!S29)</f>
        <v/>
      </c>
      <c r="HN28" s="403" t="str">
        <f>IF(พย!T29="","",พย!T29)</f>
        <v/>
      </c>
      <c r="HO28" s="403" t="str">
        <f>IF(พย!U29="","",พย!U29)</f>
        <v/>
      </c>
      <c r="HP28" s="403" t="str">
        <f>IF(พย!V29="","",พย!V29)</f>
        <v/>
      </c>
      <c r="HQ28" s="403" t="str">
        <f>IF(พย!W29="","",พย!W29)</f>
        <v/>
      </c>
      <c r="HR28" s="403" t="str">
        <f>IF(พย!X29="","",พย!X29)</f>
        <v/>
      </c>
      <c r="HS28" s="403" t="str">
        <f>IF(พย!Y29="","",พย!Y29)</f>
        <v/>
      </c>
      <c r="HT28" s="403" t="str">
        <f>IF(พย!Z29="","",พย!Z29)</f>
        <v/>
      </c>
      <c r="HU28" s="403" t="str">
        <f>IF(พย!AA29="","",พย!AA29)</f>
        <v/>
      </c>
      <c r="HV28" s="403" t="str">
        <f>IF(พย!AB29="","",พย!AB29)</f>
        <v/>
      </c>
      <c r="HW28" s="403" t="str">
        <f>IF(พย!AC29="","",พย!AC29)</f>
        <v/>
      </c>
      <c r="HX28" s="403" t="str">
        <f>IF(พย!AD29="","",พย!AD29)</f>
        <v/>
      </c>
      <c r="HY28" s="403" t="str">
        <f>IF(พย!AE29="","",พย!AE29)</f>
        <v/>
      </c>
      <c r="HZ28" s="403" t="str">
        <f>IF(พย!AF29="","",พย!AF29)</f>
        <v/>
      </c>
      <c r="IA28" s="403" t="str">
        <f>IF(พย!AG29="","",พย!AG29)</f>
        <v/>
      </c>
      <c r="IB28" s="403" t="str">
        <f>IF(พย!AH29="","",พย!AH29)</f>
        <v/>
      </c>
      <c r="IC28" s="403" t="str">
        <f>IF(พย!AI29="","",พย!AI29)</f>
        <v/>
      </c>
      <c r="ID28" s="402" t="str">
        <f>IF(พย!AJ29="","",พย!AJ29)</f>
        <v/>
      </c>
      <c r="IE28" s="401" t="str">
        <f>IF(ข้อมูลนร.2!D29="","",ข้อมูลนร.2!D29)</f>
        <v/>
      </c>
      <c r="IF28" s="402"/>
      <c r="IG28" s="404" t="str">
        <f>IF(ธค!E29="","",ธค!E29)</f>
        <v/>
      </c>
      <c r="IH28" s="404" t="str">
        <f>IF(ธค!F29="","",ธค!F29)</f>
        <v/>
      </c>
      <c r="II28" s="404" t="str">
        <f>IF(ธค!G29="","",ธค!G29)</f>
        <v/>
      </c>
      <c r="IJ28" s="404" t="str">
        <f>IF(ธค!H29="","",ธค!H29)</f>
        <v/>
      </c>
      <c r="IK28" s="404" t="str">
        <f>IF(ธค!I29="","",ธค!I29)</f>
        <v/>
      </c>
      <c r="IL28" s="404" t="str">
        <f>IF(ธค!J29="","",ธค!J29)</f>
        <v/>
      </c>
      <c r="IM28" s="404" t="str">
        <f>IF(ธค!K29="","",ธค!K29)</f>
        <v/>
      </c>
      <c r="IN28" s="404" t="str">
        <f>IF(ธค!L29="","",ธค!L29)</f>
        <v/>
      </c>
      <c r="IO28" s="404" t="str">
        <f>IF(ธค!M29="","",ธค!M29)</f>
        <v/>
      </c>
      <c r="IP28" s="404" t="str">
        <f>IF(ธค!N29="","",ธค!N29)</f>
        <v/>
      </c>
      <c r="IQ28" s="404" t="str">
        <f>IF(ธค!O29="","",ธค!O29)</f>
        <v/>
      </c>
      <c r="IR28" s="404" t="str">
        <f>IF(ธค!P29="","",ธค!P29)</f>
        <v/>
      </c>
      <c r="IS28" s="404" t="str">
        <f>IF(ธค!Q29="","",ธค!Q29)</f>
        <v/>
      </c>
      <c r="IT28" s="404" t="str">
        <f>IF(ธค!R29="","",ธค!R29)</f>
        <v/>
      </c>
      <c r="IU28" s="404" t="str">
        <f>IF(ธค!S29="","",ธค!S29)</f>
        <v/>
      </c>
      <c r="IV28" s="404" t="str">
        <f>IF(ธค!T29="","",ธค!T29)</f>
        <v/>
      </c>
      <c r="IW28" s="404" t="str">
        <f>IF(ธค!U29="","",ธค!U29)</f>
        <v/>
      </c>
      <c r="IX28" s="404" t="str">
        <f>IF(ธค!V29="","",ธค!V29)</f>
        <v/>
      </c>
      <c r="IY28" s="404" t="str">
        <f>IF(ธค!W29="","",ธค!W29)</f>
        <v/>
      </c>
      <c r="IZ28" s="404" t="str">
        <f>IF(ธค!X29="","",ธค!X29)</f>
        <v/>
      </c>
      <c r="JA28" s="404" t="str">
        <f>IF(ธค!Y29="","",ธค!Y29)</f>
        <v/>
      </c>
      <c r="JB28" s="404" t="str">
        <f>IF(ธค!Z29="","",ธค!Z29)</f>
        <v/>
      </c>
      <c r="JC28" s="404" t="str">
        <f>IF(ธค!AA29="","",ธค!AA29)</f>
        <v/>
      </c>
      <c r="JD28" s="404" t="str">
        <f>IF(ธค!AB29="","",ธค!AB29)</f>
        <v/>
      </c>
      <c r="JE28" s="404" t="str">
        <f>IF(ธค!AC29="","",ธค!AC29)</f>
        <v/>
      </c>
      <c r="JF28" s="404" t="str">
        <f>IF(ธค!AD29="","",ธค!AD29)</f>
        <v/>
      </c>
      <c r="JG28" s="404" t="str">
        <f>IF(ธค!AE29="","",ธค!AE29)</f>
        <v/>
      </c>
      <c r="JH28" s="404" t="str">
        <f>IF(ธค!AF29="","",ธค!AF29)</f>
        <v/>
      </c>
      <c r="JI28" s="404" t="str">
        <f>IF(ธค!AG29="","",ธค!AG29)</f>
        <v/>
      </c>
      <c r="JJ28" s="404" t="str">
        <f>IF(ธค!AH29="","",ธค!AH29)</f>
        <v/>
      </c>
      <c r="JK28" s="404" t="str">
        <f>IF(ธค!AI29="","",ธค!AI29)</f>
        <v/>
      </c>
      <c r="JL28" s="402" t="str">
        <f>IF(ธค!AJ29="","",ธค!AJ29)</f>
        <v/>
      </c>
      <c r="JM28" s="401" t="str">
        <f>IF(ข้อมูลนร.2!D29="","",ข้อมูลนร.2!D29)</f>
        <v/>
      </c>
      <c r="JN28" s="402"/>
      <c r="JO28" s="404" t="str">
        <f>IF(มค!E29="","",มค!E29)</f>
        <v/>
      </c>
      <c r="JP28" s="404" t="str">
        <f>IF(มค!F29="","",มค!F29)</f>
        <v/>
      </c>
      <c r="JQ28" s="404" t="str">
        <f>IF(มค!G29="","",มค!G29)</f>
        <v/>
      </c>
      <c r="JR28" s="404" t="str">
        <f>IF(มค!H29="","",มค!H29)</f>
        <v/>
      </c>
      <c r="JS28" s="404" t="str">
        <f>IF(มค!I29="","",มค!I29)</f>
        <v/>
      </c>
      <c r="JT28" s="404" t="str">
        <f>IF(มค!J29="","",มค!J29)</f>
        <v/>
      </c>
      <c r="JU28" s="404" t="str">
        <f>IF(มค!K29="","",มค!K29)</f>
        <v/>
      </c>
      <c r="JV28" s="404" t="str">
        <f>IF(มค!L29="","",มค!L29)</f>
        <v/>
      </c>
      <c r="JW28" s="404" t="str">
        <f>IF(มค!M29="","",มค!M29)</f>
        <v/>
      </c>
      <c r="JX28" s="404" t="str">
        <f>IF(มค!N29="","",มค!N29)</f>
        <v/>
      </c>
      <c r="JY28" s="404" t="str">
        <f>IF(มค!O29="","",มค!O29)</f>
        <v/>
      </c>
      <c r="JZ28" s="404" t="str">
        <f>IF(มค!P29="","",มค!P29)</f>
        <v/>
      </c>
      <c r="KA28" s="404" t="str">
        <f>IF(มค!Q29="","",มค!Q29)</f>
        <v/>
      </c>
      <c r="KB28" s="404" t="str">
        <f>IF(มค!R29="","",มค!R29)</f>
        <v/>
      </c>
      <c r="KC28" s="404" t="str">
        <f>IF(มค!S29="","",มค!S29)</f>
        <v/>
      </c>
      <c r="KD28" s="404" t="str">
        <f>IF(มค!T29="","",มค!T29)</f>
        <v/>
      </c>
      <c r="KE28" s="404" t="str">
        <f>IF(มค!U29="","",มค!U29)</f>
        <v/>
      </c>
      <c r="KF28" s="404" t="str">
        <f>IF(มค!V29="","",มค!V29)</f>
        <v/>
      </c>
      <c r="KG28" s="404" t="str">
        <f>IF(มค!W29="","",มค!W29)</f>
        <v/>
      </c>
      <c r="KH28" s="404" t="str">
        <f>IF(มค!X29="","",มค!X29)</f>
        <v/>
      </c>
      <c r="KI28" s="404" t="str">
        <f>IF(มค!Y29="","",มค!Y29)</f>
        <v/>
      </c>
      <c r="KJ28" s="404" t="str">
        <f>IF(มค!Z29="","",มค!Z29)</f>
        <v/>
      </c>
      <c r="KK28" s="404" t="str">
        <f>IF(มค!AA29="","",มค!AA29)</f>
        <v/>
      </c>
      <c r="KL28" s="404" t="str">
        <f>IF(มค!AB29="","",มค!AB29)</f>
        <v/>
      </c>
      <c r="KM28" s="404" t="str">
        <f>IF(มค!AC29="","",มค!AC29)</f>
        <v/>
      </c>
      <c r="KN28" s="404" t="str">
        <f>IF(มค!AD29="","",มค!AD29)</f>
        <v/>
      </c>
      <c r="KO28" s="404" t="str">
        <f>IF(มค!AE29="","",มค!AE29)</f>
        <v/>
      </c>
      <c r="KP28" s="404" t="str">
        <f>IF(มค!AF29="","",มค!AF29)</f>
        <v/>
      </c>
      <c r="KQ28" s="404" t="str">
        <f>IF(มค!AG29="","",มค!AG29)</f>
        <v/>
      </c>
      <c r="KR28" s="404" t="str">
        <f>IF(มค!AH29="","",มค!AH29)</f>
        <v/>
      </c>
      <c r="KS28" s="404" t="str">
        <f>IF(มค!AI29="","",มค!AI29)</f>
        <v/>
      </c>
      <c r="KT28" s="402" t="str">
        <f>IF(มค!AJ29="","",มค!AJ29)</f>
        <v/>
      </c>
      <c r="KU28" s="401" t="str">
        <f>IF(ข้อมูลนร.2!D29="","",ข้อมูลนร.2!D29)</f>
        <v/>
      </c>
      <c r="KV28" s="402"/>
      <c r="KW28" s="404" t="str">
        <f>IF(กพ!E29="","",กพ!E29)</f>
        <v/>
      </c>
      <c r="KX28" s="404" t="str">
        <f>IF(กพ!F29="","",กพ!F29)</f>
        <v/>
      </c>
      <c r="KY28" s="404" t="str">
        <f>IF(กพ!G29="","",กพ!G29)</f>
        <v/>
      </c>
      <c r="KZ28" s="404" t="str">
        <f>IF(กพ!H29="","",กพ!H29)</f>
        <v/>
      </c>
      <c r="LA28" s="404" t="str">
        <f>IF(กพ!I29="","",กพ!I29)</f>
        <v/>
      </c>
      <c r="LB28" s="404" t="str">
        <f>IF(กพ!J29="","",กพ!J29)</f>
        <v/>
      </c>
      <c r="LC28" s="404" t="str">
        <f>IF(กพ!K29="","",กพ!K29)</f>
        <v/>
      </c>
      <c r="LD28" s="404" t="str">
        <f>IF(กพ!L29="","",กพ!L29)</f>
        <v/>
      </c>
      <c r="LE28" s="404" t="str">
        <f>IF(กพ!M29="","",กพ!M29)</f>
        <v/>
      </c>
      <c r="LF28" s="404" t="str">
        <f>IF(กพ!N29="","",กพ!N29)</f>
        <v/>
      </c>
      <c r="LG28" s="404" t="str">
        <f>IF(กพ!O29="","",กพ!O29)</f>
        <v/>
      </c>
      <c r="LH28" s="404" t="str">
        <f>IF(กพ!P29="","",กพ!P29)</f>
        <v/>
      </c>
      <c r="LI28" s="404" t="str">
        <f>IF(กพ!Q29="","",กพ!Q29)</f>
        <v/>
      </c>
      <c r="LJ28" s="404" t="str">
        <f>IF(กพ!R29="","",กพ!R29)</f>
        <v/>
      </c>
      <c r="LK28" s="404" t="str">
        <f>IF(กพ!S29="","",กพ!S29)</f>
        <v/>
      </c>
      <c r="LL28" s="404" t="str">
        <f>IF(กพ!T29="","",กพ!T29)</f>
        <v/>
      </c>
      <c r="LM28" s="404" t="str">
        <f>IF(กพ!U29="","",กพ!U29)</f>
        <v/>
      </c>
      <c r="LN28" s="404" t="str">
        <f>IF(กพ!V29="","",กพ!V29)</f>
        <v/>
      </c>
      <c r="LO28" s="404" t="str">
        <f>IF(กพ!W29="","",กพ!W29)</f>
        <v/>
      </c>
      <c r="LP28" s="404" t="str">
        <f>IF(กพ!X29="","",กพ!X29)</f>
        <v/>
      </c>
      <c r="LQ28" s="404" t="str">
        <f>IF(กพ!Y29="","",กพ!Y29)</f>
        <v/>
      </c>
      <c r="LR28" s="404" t="str">
        <f>IF(กพ!Z29="","",กพ!Z29)</f>
        <v/>
      </c>
      <c r="LS28" s="404" t="str">
        <f>IF(กพ!AA29="","",กพ!AA29)</f>
        <v/>
      </c>
      <c r="LT28" s="404" t="str">
        <f>IF(กพ!AB29="","",กพ!AB29)</f>
        <v/>
      </c>
      <c r="LU28" s="404" t="str">
        <f>IF(กพ!AC29="","",กพ!AC29)</f>
        <v/>
      </c>
      <c r="LV28" s="404" t="str">
        <f>IF(กพ!AD29="","",กพ!AD29)</f>
        <v/>
      </c>
      <c r="LW28" s="404" t="str">
        <f>IF(กพ!AE29="","",กพ!AE29)</f>
        <v/>
      </c>
      <c r="LX28" s="404" t="str">
        <f>IF(กพ!AF29="","",กพ!AF29)</f>
        <v/>
      </c>
      <c r="LY28" s="404" t="str">
        <f>IF(กพ!AG29="","",กพ!AG29)</f>
        <v/>
      </c>
      <c r="LZ28" s="404" t="str">
        <f>IF(กพ!AH29="","",กพ!AH29)</f>
        <v/>
      </c>
      <c r="MA28" s="404" t="str">
        <f>IF(กพ!AI29="","",กพ!AI29)</f>
        <v/>
      </c>
      <c r="MB28" s="402" t="str">
        <f>IF(กพ!AJ29="","",กพ!AJ29)</f>
        <v/>
      </c>
      <c r="MC28" s="401" t="str">
        <f>IF(ข้อมูลนร.2!D29="","",ข้อมูลนร.2!D29)</f>
        <v/>
      </c>
      <c r="MD28" s="402"/>
      <c r="ME28" s="404" t="str">
        <f>IF(มีค!E29="","",มีค!E29)</f>
        <v/>
      </c>
      <c r="MF28" s="404" t="str">
        <f>IF(มีค!F29="","",มีค!F29)</f>
        <v/>
      </c>
      <c r="MG28" s="404" t="str">
        <f>IF(มีค!G29="","",มีค!G29)</f>
        <v/>
      </c>
      <c r="MH28" s="404" t="str">
        <f>IF(มีค!H29="","",มีค!H29)</f>
        <v/>
      </c>
      <c r="MI28" s="404" t="str">
        <f>IF(มีค!I29="","",มีค!I29)</f>
        <v/>
      </c>
      <c r="MJ28" s="404" t="str">
        <f>IF(มีค!J29="","",มีค!J29)</f>
        <v/>
      </c>
      <c r="MK28" s="404" t="str">
        <f>IF(มีค!K29="","",มีค!K29)</f>
        <v/>
      </c>
      <c r="ML28" s="404" t="str">
        <f>IF(มีค!L29="","",มีค!L29)</f>
        <v/>
      </c>
      <c r="MM28" s="404" t="str">
        <f>IF(มีค!M29="","",มีค!M29)</f>
        <v/>
      </c>
      <c r="MN28" s="404" t="str">
        <f>IF(มีค!N29="","",มีค!N29)</f>
        <v/>
      </c>
      <c r="MO28" s="404" t="str">
        <f>IF(มีค!O29="","",มีค!O29)</f>
        <v/>
      </c>
      <c r="MP28" s="404" t="str">
        <f>IF(มีค!P29="","",มีค!P29)</f>
        <v/>
      </c>
      <c r="MQ28" s="404" t="str">
        <f>IF(มีค!Q29="","",มีค!Q29)</f>
        <v/>
      </c>
      <c r="MR28" s="404" t="str">
        <f>IF(มีค!R29="","",มีค!R29)</f>
        <v/>
      </c>
      <c r="MS28" s="404" t="str">
        <f>IF(มีค!S29="","",มีค!S29)</f>
        <v/>
      </c>
      <c r="MT28" s="404" t="str">
        <f>IF(มีค!T29="","",มีค!T29)</f>
        <v/>
      </c>
      <c r="MU28" s="404" t="str">
        <f>IF(มีค!U29="","",มีค!U29)</f>
        <v/>
      </c>
      <c r="MV28" s="404" t="str">
        <f>IF(มีค!V29="","",มีค!V29)</f>
        <v/>
      </c>
      <c r="MW28" s="404" t="str">
        <f>IF(มีค!W29="","",มีค!W29)</f>
        <v/>
      </c>
      <c r="MX28" s="404" t="str">
        <f>IF(มีค!X29="","",มีค!X29)</f>
        <v/>
      </c>
      <c r="MY28" s="404" t="str">
        <f>IF(มีค!Y29="","",มีค!Y29)</f>
        <v/>
      </c>
      <c r="MZ28" s="404" t="str">
        <f>IF(มีค!Z29="","",มีค!Z29)</f>
        <v/>
      </c>
      <c r="NA28" s="404" t="str">
        <f>IF(มีค!AA29="","",มีค!AA29)</f>
        <v/>
      </c>
      <c r="NB28" s="404" t="str">
        <f>IF(มีค!AB29="","",มีค!AB29)</f>
        <v/>
      </c>
      <c r="NC28" s="404" t="str">
        <f>IF(มีค!AC29="","",มีค!AC29)</f>
        <v/>
      </c>
      <c r="ND28" s="404" t="str">
        <f>IF(มีค!AD29="","",มีค!AD29)</f>
        <v/>
      </c>
      <c r="NE28" s="404" t="str">
        <f>IF(มีค!AE29="","",มีค!AE29)</f>
        <v/>
      </c>
      <c r="NF28" s="404" t="str">
        <f>IF(มีค!AF29="","",มีค!AF29)</f>
        <v/>
      </c>
      <c r="NG28" s="404" t="str">
        <f>IF(มีค!AG29="","",มีค!AG29)</f>
        <v/>
      </c>
      <c r="NH28" s="404" t="str">
        <f>IF(มีค!AH29="","",มีค!AH29)</f>
        <v/>
      </c>
      <c r="NI28" s="404" t="str">
        <f>IF(มีค!AI29="","",มีค!AI29)</f>
        <v/>
      </c>
      <c r="NJ28" s="402" t="str">
        <f>IF(มีค!AJ29="","",มีค!AJ29)</f>
        <v/>
      </c>
    </row>
    <row r="29" spans="1:374" s="231" customFormat="1" ht="18" customHeight="1">
      <c r="A29" s="401" t="str">
        <f>IF(ข้อมูลนร.2!D30="","",ข้อมูลนร.2!D30)</f>
        <v/>
      </c>
      <c r="B29" s="402"/>
      <c r="C29" s="403" t="str">
        <f>IF(พค!E30="","",พค!E30)</f>
        <v/>
      </c>
      <c r="D29" s="403" t="str">
        <f>IF(พค!F30="","",พค!F30)</f>
        <v/>
      </c>
      <c r="E29" s="403" t="str">
        <f>IF(พค!G30="","",พค!G30)</f>
        <v/>
      </c>
      <c r="F29" s="403" t="str">
        <f>IF(พค!H30="","",พค!H30)</f>
        <v/>
      </c>
      <c r="G29" s="403" t="str">
        <f>IF(พค!I30="","",พค!I30)</f>
        <v/>
      </c>
      <c r="H29" s="403" t="str">
        <f>IF(พค!J30="","",พค!J30)</f>
        <v/>
      </c>
      <c r="I29" s="403" t="str">
        <f>IF(พค!K30="","",พค!K30)</f>
        <v/>
      </c>
      <c r="J29" s="403" t="str">
        <f>IF(พค!L30="","",พค!L30)</f>
        <v/>
      </c>
      <c r="K29" s="403" t="str">
        <f>IF(พค!M30="","",พค!M30)</f>
        <v/>
      </c>
      <c r="L29" s="403" t="str">
        <f>IF(พค!N30="","",พค!N30)</f>
        <v/>
      </c>
      <c r="M29" s="403" t="str">
        <f>IF(พค!O30="","",พค!O30)</f>
        <v/>
      </c>
      <c r="N29" s="403" t="str">
        <f>IF(พค!P30="","",พค!P30)</f>
        <v/>
      </c>
      <c r="O29" s="403" t="str">
        <f>IF(พค!Q30="","",พค!Q30)</f>
        <v/>
      </c>
      <c r="P29" s="403" t="str">
        <f>IF(พค!R30="","",พค!R30)</f>
        <v/>
      </c>
      <c r="Q29" s="403" t="str">
        <f>IF(พค!S30="","",พค!S30)</f>
        <v/>
      </c>
      <c r="R29" s="403" t="str">
        <f>IF(พค!T30="","",พค!T30)</f>
        <v/>
      </c>
      <c r="S29" s="403" t="str">
        <f>IF(พค!U30="","",พค!U30)</f>
        <v/>
      </c>
      <c r="T29" s="403" t="str">
        <f>IF(พค!V30="","",พค!V30)</f>
        <v/>
      </c>
      <c r="U29" s="403" t="str">
        <f>IF(พค!W30="","",พค!W30)</f>
        <v/>
      </c>
      <c r="V29" s="403" t="str">
        <f>IF(พค!X30="","",พค!X30)</f>
        <v/>
      </c>
      <c r="W29" s="403" t="str">
        <f>IF(พค!Y30="","",พค!Y30)</f>
        <v/>
      </c>
      <c r="X29" s="403" t="str">
        <f>IF(พค!Z30="","",พค!Z30)</f>
        <v/>
      </c>
      <c r="Y29" s="403" t="str">
        <f>IF(พค!AA30="","",พค!AA30)</f>
        <v/>
      </c>
      <c r="Z29" s="403" t="str">
        <f>IF(พค!AB30="","",พค!AB30)</f>
        <v/>
      </c>
      <c r="AA29" s="403" t="str">
        <f>IF(พค!AC30="","",พค!AC30)</f>
        <v/>
      </c>
      <c r="AB29" s="403" t="str">
        <f>IF(พค!AD30="","",พค!AD30)</f>
        <v/>
      </c>
      <c r="AC29" s="403" t="str">
        <f>IF(พค!AE30="","",พค!AE30)</f>
        <v/>
      </c>
      <c r="AD29" s="403" t="str">
        <f>IF(พค!AF30="","",พค!AF30)</f>
        <v/>
      </c>
      <c r="AE29" s="403" t="str">
        <f>IF(พค!AG30="","",พค!AG30)</f>
        <v/>
      </c>
      <c r="AF29" s="403" t="str">
        <f>IF(พค!AH30="","",พค!AH30)</f>
        <v/>
      </c>
      <c r="AG29" s="403" t="str">
        <f>IF(พค!AI30="","",พค!AI30)</f>
        <v/>
      </c>
      <c r="AH29" s="402" t="str">
        <f>IF(พค!AJ30="","",พค!AJ30)</f>
        <v/>
      </c>
      <c r="AI29" s="401" t="str">
        <f>IF(ข้อมูลนร.2!D30="","",ข้อมูลนร.2!D30)</f>
        <v/>
      </c>
      <c r="AJ29" s="402"/>
      <c r="AK29" s="404" t="str">
        <f>IF(มิย!E30="","",มิย!E30)</f>
        <v/>
      </c>
      <c r="AL29" s="404" t="str">
        <f>IF(มิย!F30="","",มิย!F30)</f>
        <v/>
      </c>
      <c r="AM29" s="404" t="str">
        <f>IF(มิย!G30="","",มิย!G30)</f>
        <v/>
      </c>
      <c r="AN29" s="404" t="str">
        <f>IF(มิย!H30="","",มิย!H30)</f>
        <v/>
      </c>
      <c r="AO29" s="404" t="str">
        <f>IF(มิย!I30="","",มิย!I30)</f>
        <v/>
      </c>
      <c r="AP29" s="404" t="str">
        <f>IF(มิย!J30="","",มิย!J30)</f>
        <v/>
      </c>
      <c r="AQ29" s="404" t="str">
        <f>IF(มิย!K30="","",มิย!K30)</f>
        <v/>
      </c>
      <c r="AR29" s="404" t="str">
        <f>IF(มิย!L30="","",มิย!L30)</f>
        <v/>
      </c>
      <c r="AS29" s="404" t="str">
        <f>IF(มิย!M30="","",มิย!M30)</f>
        <v/>
      </c>
      <c r="AT29" s="404" t="str">
        <f>IF(มิย!N30="","",มิย!N30)</f>
        <v/>
      </c>
      <c r="AU29" s="404" t="str">
        <f>IF(มิย!O30="","",มิย!O30)</f>
        <v/>
      </c>
      <c r="AV29" s="404" t="str">
        <f>IF(มิย!P30="","",มิย!P30)</f>
        <v/>
      </c>
      <c r="AW29" s="404" t="str">
        <f>IF(มิย!Q30="","",มิย!Q30)</f>
        <v/>
      </c>
      <c r="AX29" s="404" t="str">
        <f>IF(มิย!R30="","",มิย!R30)</f>
        <v/>
      </c>
      <c r="AY29" s="404" t="str">
        <f>IF(มิย!S30="","",มิย!S30)</f>
        <v/>
      </c>
      <c r="AZ29" s="404" t="str">
        <f>IF(มิย!T30="","",มิย!T30)</f>
        <v/>
      </c>
      <c r="BA29" s="404" t="str">
        <f>IF(มิย!U30="","",มิย!U30)</f>
        <v/>
      </c>
      <c r="BB29" s="404" t="str">
        <f>IF(มิย!V30="","",มิย!V30)</f>
        <v/>
      </c>
      <c r="BC29" s="404" t="str">
        <f>IF(มิย!W30="","",มิย!W30)</f>
        <v/>
      </c>
      <c r="BD29" s="404" t="str">
        <f>IF(มิย!X30="","",มิย!X30)</f>
        <v/>
      </c>
      <c r="BE29" s="404" t="str">
        <f>IF(มิย!Y30="","",มิย!Y30)</f>
        <v/>
      </c>
      <c r="BF29" s="404" t="str">
        <f>IF(มิย!Z30="","",มิย!Z30)</f>
        <v/>
      </c>
      <c r="BG29" s="404" t="str">
        <f>IF(มิย!AA30="","",มิย!AA30)</f>
        <v/>
      </c>
      <c r="BH29" s="404" t="str">
        <f>IF(มิย!AB30="","",มิย!AB30)</f>
        <v/>
      </c>
      <c r="BI29" s="404" t="str">
        <f>IF(มิย!AC30="","",มิย!AC30)</f>
        <v/>
      </c>
      <c r="BJ29" s="404" t="str">
        <f>IF(มิย!AD30="","",มิย!AD30)</f>
        <v/>
      </c>
      <c r="BK29" s="404" t="str">
        <f>IF(มิย!AE30="","",มิย!AE30)</f>
        <v/>
      </c>
      <c r="BL29" s="404" t="str">
        <f>IF(มิย!AF30="","",มิย!AF30)</f>
        <v/>
      </c>
      <c r="BM29" s="404" t="str">
        <f>IF(มิย!AG30="","",มิย!AG30)</f>
        <v/>
      </c>
      <c r="BN29" s="404" t="str">
        <f>IF(มิย!AH30="","",มิย!AH30)</f>
        <v/>
      </c>
      <c r="BO29" s="404" t="str">
        <f>IF(มิย!AI30="","",มิย!AI30)</f>
        <v/>
      </c>
      <c r="BP29" s="402" t="str">
        <f>IF(มิย!AJ30="","",มิย!AJ30)</f>
        <v/>
      </c>
      <c r="BQ29" s="401" t="str">
        <f>IF(ข้อมูลนร.2!D30="","",ข้อมูลนร.2!D30)</f>
        <v/>
      </c>
      <c r="BR29" s="402"/>
      <c r="BS29" s="402" t="str">
        <f>IF(กค!E30="","",กค!E30)</f>
        <v/>
      </c>
      <c r="BT29" s="404" t="str">
        <f>IF(กค!F30="","",กค!F30)</f>
        <v/>
      </c>
      <c r="BU29" s="404" t="str">
        <f>IF(กค!G30="","",กค!G30)</f>
        <v/>
      </c>
      <c r="BV29" s="404" t="str">
        <f>IF(กค!H30="","",กค!H30)</f>
        <v/>
      </c>
      <c r="BW29" s="404" t="str">
        <f>IF(กค!I30="","",กค!I30)</f>
        <v/>
      </c>
      <c r="BX29" s="404" t="str">
        <f>IF(กค!J30="","",กค!J30)</f>
        <v/>
      </c>
      <c r="BY29" s="404" t="str">
        <f>IF(กค!K30="","",กค!K30)</f>
        <v/>
      </c>
      <c r="BZ29" s="404" t="str">
        <f>IF(กค!L30="","",กค!L30)</f>
        <v/>
      </c>
      <c r="CA29" s="404" t="str">
        <f>IF(กค!M30="","",กค!M30)</f>
        <v/>
      </c>
      <c r="CB29" s="404" t="str">
        <f>IF(กค!N30="","",กค!N30)</f>
        <v/>
      </c>
      <c r="CC29" s="404" t="str">
        <f>IF(กค!O30="","",กค!O30)</f>
        <v/>
      </c>
      <c r="CD29" s="404" t="str">
        <f>IF(กค!P30="","",กค!P30)</f>
        <v/>
      </c>
      <c r="CE29" s="404" t="str">
        <f>IF(กค!Q30="","",กค!Q30)</f>
        <v/>
      </c>
      <c r="CF29" s="404" t="str">
        <f>IF(กค!R30="","",กค!R30)</f>
        <v/>
      </c>
      <c r="CG29" s="404" t="str">
        <f>IF(กค!S30="","",กค!S30)</f>
        <v/>
      </c>
      <c r="CH29" s="404" t="str">
        <f>IF(กค!T30="","",กค!T30)</f>
        <v/>
      </c>
      <c r="CI29" s="404" t="str">
        <f>IF(กค!U30="","",กค!U30)</f>
        <v/>
      </c>
      <c r="CJ29" s="404" t="str">
        <f>IF(กค!V30="","",กค!V30)</f>
        <v/>
      </c>
      <c r="CK29" s="404" t="str">
        <f>IF(กค!W30="","",กค!W30)</f>
        <v/>
      </c>
      <c r="CL29" s="404" t="str">
        <f>IF(กค!X30="","",กค!X30)</f>
        <v/>
      </c>
      <c r="CM29" s="404" t="str">
        <f>IF(กค!Y30="","",กค!Y30)</f>
        <v/>
      </c>
      <c r="CN29" s="404" t="str">
        <f>IF(กค!Z30="","",กค!Z30)</f>
        <v/>
      </c>
      <c r="CO29" s="404" t="str">
        <f>IF(กค!AA30="","",กค!AA30)</f>
        <v/>
      </c>
      <c r="CP29" s="404" t="str">
        <f>IF(กค!AB30="","",กค!AB30)</f>
        <v/>
      </c>
      <c r="CQ29" s="404" t="str">
        <f>IF(กค!AC30="","",กค!AC30)</f>
        <v/>
      </c>
      <c r="CR29" s="404" t="str">
        <f>IF(กค!AD30="","",กค!AD30)</f>
        <v/>
      </c>
      <c r="CS29" s="404" t="str">
        <f>IF(กค!AE30="","",กค!AE30)</f>
        <v/>
      </c>
      <c r="CT29" s="404" t="str">
        <f>IF(กค!AF30="","",กค!AF30)</f>
        <v/>
      </c>
      <c r="CU29" s="404" t="str">
        <f>IF(กค!AG30="","",กค!AG30)</f>
        <v/>
      </c>
      <c r="CV29" s="404" t="str">
        <f>IF(กค!AH30="","",กค!AH30)</f>
        <v/>
      </c>
      <c r="CW29" s="404" t="str">
        <f>IF(กค!AI30="","",กค!AI30)</f>
        <v/>
      </c>
      <c r="CX29" s="402" t="str">
        <f>IF(กค!AJ30="","",กค!AJ30)</f>
        <v/>
      </c>
      <c r="CY29" s="401" t="str">
        <f>IF(ข้อมูลนร.2!D30="","",ข้อมูลนร.2!D30)</f>
        <v/>
      </c>
      <c r="CZ29" s="402"/>
      <c r="DA29" s="404" t="str">
        <f>IF(สค!E30="","",สค!E30)</f>
        <v/>
      </c>
      <c r="DB29" s="404" t="str">
        <f>IF(สค!F30="","",สค!F30)</f>
        <v/>
      </c>
      <c r="DC29" s="404" t="str">
        <f>IF(สค!G30="","",สค!G30)</f>
        <v/>
      </c>
      <c r="DD29" s="404" t="str">
        <f>IF(สค!H30="","",สค!H30)</f>
        <v/>
      </c>
      <c r="DE29" s="404" t="str">
        <f>IF(สค!I30="","",สค!I30)</f>
        <v/>
      </c>
      <c r="DF29" s="404" t="str">
        <f>IF(สค!J30="","",สค!J30)</f>
        <v/>
      </c>
      <c r="DG29" s="404" t="str">
        <f>IF(สค!K30="","",สค!K30)</f>
        <v/>
      </c>
      <c r="DH29" s="404" t="str">
        <f>IF(สค!L30="","",สค!L30)</f>
        <v/>
      </c>
      <c r="DI29" s="404" t="str">
        <f>IF(สค!M30="","",สค!M30)</f>
        <v/>
      </c>
      <c r="DJ29" s="404" t="str">
        <f>IF(สค!N30="","",สค!N30)</f>
        <v/>
      </c>
      <c r="DK29" s="404" t="str">
        <f>IF(สค!O30="","",สค!O30)</f>
        <v/>
      </c>
      <c r="DL29" s="404" t="str">
        <f>IF(สค!P30="","",สค!P30)</f>
        <v/>
      </c>
      <c r="DM29" s="404" t="str">
        <f>IF(สค!Q30="","",สค!Q30)</f>
        <v/>
      </c>
      <c r="DN29" s="404" t="str">
        <f>IF(สค!R30="","",สค!R30)</f>
        <v/>
      </c>
      <c r="DO29" s="404" t="str">
        <f>IF(สค!S30="","",สค!S30)</f>
        <v/>
      </c>
      <c r="DP29" s="404" t="str">
        <f>IF(สค!T30="","",สค!T30)</f>
        <v/>
      </c>
      <c r="DQ29" s="404" t="str">
        <f>IF(สค!U30="","",สค!U30)</f>
        <v/>
      </c>
      <c r="DR29" s="404" t="str">
        <f>IF(สค!V30="","",สค!V30)</f>
        <v/>
      </c>
      <c r="DS29" s="404" t="str">
        <f>IF(สค!W30="","",สค!W30)</f>
        <v/>
      </c>
      <c r="DT29" s="404" t="str">
        <f>IF(สค!X30="","",สค!X30)</f>
        <v/>
      </c>
      <c r="DU29" s="404" t="str">
        <f>IF(สค!Y30="","",สค!Y30)</f>
        <v/>
      </c>
      <c r="DV29" s="404" t="str">
        <f>IF(สค!Z30="","",สค!Z30)</f>
        <v/>
      </c>
      <c r="DW29" s="404" t="str">
        <f>IF(สค!AA30="","",สค!AA30)</f>
        <v/>
      </c>
      <c r="DX29" s="404" t="str">
        <f>IF(สค!AB30="","",สค!AB30)</f>
        <v/>
      </c>
      <c r="DY29" s="404" t="str">
        <f>IF(สค!AC30="","",สค!AC30)</f>
        <v/>
      </c>
      <c r="DZ29" s="404" t="str">
        <f>IF(สค!AD30="","",สค!AD30)</f>
        <v/>
      </c>
      <c r="EA29" s="404" t="str">
        <f>IF(สค!AE30="","",สค!AE30)</f>
        <v/>
      </c>
      <c r="EB29" s="404" t="str">
        <f>IF(สค!AF30="","",สค!AF30)</f>
        <v/>
      </c>
      <c r="EC29" s="404" t="str">
        <f>IF(สค!AG30="","",สค!AG30)</f>
        <v/>
      </c>
      <c r="ED29" s="404" t="str">
        <f>IF(สค!AH30="","",สค!AH30)</f>
        <v/>
      </c>
      <c r="EE29" s="404" t="str">
        <f>IF(สค!AI30="","",สค!AI30)</f>
        <v/>
      </c>
      <c r="EF29" s="402" t="str">
        <f>IF(สค!AJ30="","",สค!AJ30)</f>
        <v/>
      </c>
      <c r="EG29" s="401" t="str">
        <f>IF(ข้อมูลนร.2!D30="","",ข้อมูลนร.2!D30)</f>
        <v/>
      </c>
      <c r="EH29" s="402"/>
      <c r="EI29" s="404" t="str">
        <f>IF(กย!E30="","",กย!E30)</f>
        <v/>
      </c>
      <c r="EJ29" s="404" t="str">
        <f>IF(กย!F30="","",กย!F30)</f>
        <v/>
      </c>
      <c r="EK29" s="404" t="str">
        <f>IF(กย!G30="","",กย!G30)</f>
        <v/>
      </c>
      <c r="EL29" s="404" t="str">
        <f>IF(กย!H30="","",กย!H30)</f>
        <v/>
      </c>
      <c r="EM29" s="404" t="str">
        <f>IF(กย!I30="","",กย!I30)</f>
        <v/>
      </c>
      <c r="EN29" s="404" t="str">
        <f>IF(กย!J30="","",กย!J30)</f>
        <v/>
      </c>
      <c r="EO29" s="404" t="str">
        <f>IF(กย!K30="","",กย!K30)</f>
        <v/>
      </c>
      <c r="EP29" s="404" t="str">
        <f>IF(กย!L30="","",กย!L30)</f>
        <v/>
      </c>
      <c r="EQ29" s="404" t="str">
        <f>IF(กย!M30="","",กย!M30)</f>
        <v/>
      </c>
      <c r="ER29" s="404" t="str">
        <f>IF(กย!N30="","",กย!N30)</f>
        <v/>
      </c>
      <c r="ES29" s="404" t="str">
        <f>IF(กย!O30="","",กย!O30)</f>
        <v/>
      </c>
      <c r="ET29" s="404" t="str">
        <f>IF(กย!P30="","",กย!P30)</f>
        <v/>
      </c>
      <c r="EU29" s="404" t="str">
        <f>IF(กย!Q30="","",กย!Q30)</f>
        <v/>
      </c>
      <c r="EV29" s="404" t="str">
        <f>IF(กย!R30="","",กย!R30)</f>
        <v/>
      </c>
      <c r="EW29" s="404" t="str">
        <f>IF(กย!S30="","",กย!S30)</f>
        <v/>
      </c>
      <c r="EX29" s="404" t="str">
        <f>IF(กย!T30="","",กย!T30)</f>
        <v/>
      </c>
      <c r="EY29" s="404" t="str">
        <f>IF(กย!U30="","",กย!U30)</f>
        <v/>
      </c>
      <c r="EZ29" s="404" t="str">
        <f>IF(กย!V30="","",กย!V30)</f>
        <v/>
      </c>
      <c r="FA29" s="404" t="str">
        <f>IF(กย!W30="","",กย!W30)</f>
        <v/>
      </c>
      <c r="FB29" s="404" t="str">
        <f>IF(กย!X30="","",กย!X30)</f>
        <v/>
      </c>
      <c r="FC29" s="404" t="str">
        <f>IF(กย!Y30="","",กย!Y30)</f>
        <v/>
      </c>
      <c r="FD29" s="404" t="str">
        <f>IF(กย!Z30="","",กย!Z30)</f>
        <v/>
      </c>
      <c r="FE29" s="404" t="str">
        <f>IF(กย!AA30="","",กย!AA30)</f>
        <v/>
      </c>
      <c r="FF29" s="404" t="str">
        <f>IF(กย!AB30="","",กย!AB30)</f>
        <v/>
      </c>
      <c r="FG29" s="404" t="str">
        <f>IF(กย!AC30="","",กย!AC30)</f>
        <v/>
      </c>
      <c r="FH29" s="404" t="str">
        <f>IF(กย!AD30="","",กย!AD30)</f>
        <v/>
      </c>
      <c r="FI29" s="404" t="str">
        <f>IF(กย!AE30="","",กย!AE30)</f>
        <v/>
      </c>
      <c r="FJ29" s="404" t="str">
        <f>IF(กย!AF30="","",กย!AF30)</f>
        <v/>
      </c>
      <c r="FK29" s="404" t="str">
        <f>IF(กย!AG30="","",กย!AG30)</f>
        <v/>
      </c>
      <c r="FL29" s="404" t="str">
        <f>IF(กย!AH30="","",กย!AH30)</f>
        <v/>
      </c>
      <c r="FM29" s="404" t="str">
        <f>IF(กย!AI30="","",กย!AI30)</f>
        <v/>
      </c>
      <c r="FN29" s="402" t="str">
        <f>IF(กย!AJ30="","",กย!AJ30)</f>
        <v/>
      </c>
      <c r="FO29" s="401" t="str">
        <f>IF(ข้อมูลนร.2!D30="","",ข้อมูลนร.2!D30)</f>
        <v/>
      </c>
      <c r="FP29" s="402"/>
      <c r="FQ29" s="404" t="str">
        <f>IF(ตค!E30="","",ตค!E30)</f>
        <v/>
      </c>
      <c r="FR29" s="404" t="str">
        <f>IF(ตค!F30="","",ตค!F30)</f>
        <v/>
      </c>
      <c r="FS29" s="404" t="str">
        <f>IF(ตค!G30="","",ตค!G30)</f>
        <v/>
      </c>
      <c r="FT29" s="404" t="str">
        <f>IF(ตค!H30="","",ตค!H30)</f>
        <v/>
      </c>
      <c r="FU29" s="404" t="str">
        <f>IF(ตค!I30="","",ตค!I30)</f>
        <v/>
      </c>
      <c r="FV29" s="404" t="str">
        <f>IF(ตค!J30="","",ตค!J30)</f>
        <v/>
      </c>
      <c r="FW29" s="404" t="str">
        <f>IF(ตค!K30="","",ตค!K30)</f>
        <v/>
      </c>
      <c r="FX29" s="404" t="str">
        <f>IF(ตค!L30="","",ตค!L30)</f>
        <v/>
      </c>
      <c r="FY29" s="404" t="str">
        <f>IF(ตค!M30="","",ตค!M30)</f>
        <v/>
      </c>
      <c r="FZ29" s="404" t="str">
        <f>IF(ตค!N30="","",ตค!N30)</f>
        <v/>
      </c>
      <c r="GA29" s="404" t="str">
        <f>IF(ตค!O30="","",ตค!O30)</f>
        <v/>
      </c>
      <c r="GB29" s="404" t="str">
        <f>IF(ตค!P30="","",ตค!P30)</f>
        <v/>
      </c>
      <c r="GC29" s="404" t="str">
        <f>IF(ตค!Q30="","",ตค!Q30)</f>
        <v/>
      </c>
      <c r="GD29" s="404" t="str">
        <f>IF(ตค!R30="","",ตค!R30)</f>
        <v/>
      </c>
      <c r="GE29" s="404" t="str">
        <f>IF(ตค!S30="","",ตค!S30)</f>
        <v/>
      </c>
      <c r="GF29" s="404" t="str">
        <f>IF(ตค!T30="","",ตค!T30)</f>
        <v/>
      </c>
      <c r="GG29" s="404" t="str">
        <f>IF(ตค!U30="","",ตค!U30)</f>
        <v/>
      </c>
      <c r="GH29" s="404" t="str">
        <f>IF(ตค!V30="","",ตค!V30)</f>
        <v/>
      </c>
      <c r="GI29" s="404" t="str">
        <f>IF(ตค!W30="","",ตค!W30)</f>
        <v/>
      </c>
      <c r="GJ29" s="404" t="str">
        <f>IF(ตค!X30="","",ตค!X30)</f>
        <v/>
      </c>
      <c r="GK29" s="404" t="str">
        <f>IF(ตค!Y30="","",ตค!Y30)</f>
        <v/>
      </c>
      <c r="GL29" s="404" t="str">
        <f>IF(ตค!Z30="","",ตค!Z30)</f>
        <v/>
      </c>
      <c r="GM29" s="404" t="str">
        <f>IF(ตค!AA30="","",ตค!AA30)</f>
        <v/>
      </c>
      <c r="GN29" s="404" t="str">
        <f>IF(ตค!AB30="","",ตค!AB30)</f>
        <v/>
      </c>
      <c r="GO29" s="404" t="str">
        <f>IF(ตค!AC30="","",ตค!AC30)</f>
        <v/>
      </c>
      <c r="GP29" s="404" t="str">
        <f>IF(ตค!AD30="","",ตค!AD30)</f>
        <v/>
      </c>
      <c r="GQ29" s="404" t="str">
        <f>IF(ตค!AE30="","",ตค!AE30)</f>
        <v/>
      </c>
      <c r="GR29" s="404" t="str">
        <f>IF(ตค!AF30="","",ตค!AF30)</f>
        <v/>
      </c>
      <c r="GS29" s="404" t="str">
        <f>IF(ตค!AG30="","",ตค!AG30)</f>
        <v/>
      </c>
      <c r="GT29" s="404" t="str">
        <f>IF(ตค!AH30="","",ตค!AH30)</f>
        <v/>
      </c>
      <c r="GU29" s="404" t="str">
        <f>IF(ตค!AI30="","",ตค!AI30)</f>
        <v/>
      </c>
      <c r="GV29" s="402" t="str">
        <f>IF(ตค!AJ30="","",ตค!AJ30)</f>
        <v/>
      </c>
      <c r="GW29" s="401" t="str">
        <f>IF(ข้อมูลนร.2!D30="","",ข้อมูลนร.2!D30)</f>
        <v/>
      </c>
      <c r="GX29" s="402"/>
      <c r="GY29" s="403" t="str">
        <f>IF(พย!E30="","",พย!E30)</f>
        <v/>
      </c>
      <c r="GZ29" s="403" t="str">
        <f>IF(พย!F30="","",พย!F30)</f>
        <v/>
      </c>
      <c r="HA29" s="403" t="str">
        <f>IF(พย!G30="","",พย!G30)</f>
        <v/>
      </c>
      <c r="HB29" s="403" t="str">
        <f>IF(พย!H30="","",พย!H30)</f>
        <v/>
      </c>
      <c r="HC29" s="403" t="str">
        <f>IF(พย!I30="","",พย!I30)</f>
        <v/>
      </c>
      <c r="HD29" s="403" t="str">
        <f>IF(พย!J30="","",พย!J30)</f>
        <v/>
      </c>
      <c r="HE29" s="403" t="str">
        <f>IF(พย!K30="","",พย!K30)</f>
        <v/>
      </c>
      <c r="HF29" s="403" t="str">
        <f>IF(พย!L30="","",พย!L30)</f>
        <v/>
      </c>
      <c r="HG29" s="403" t="str">
        <f>IF(พย!M30="","",พย!M30)</f>
        <v/>
      </c>
      <c r="HH29" s="403" t="str">
        <f>IF(พย!N30="","",พย!N30)</f>
        <v/>
      </c>
      <c r="HI29" s="403" t="str">
        <f>IF(พย!O30="","",พย!O30)</f>
        <v/>
      </c>
      <c r="HJ29" s="403" t="str">
        <f>IF(พย!P30="","",พย!P30)</f>
        <v/>
      </c>
      <c r="HK29" s="403" t="str">
        <f>IF(พย!Q30="","",พย!Q30)</f>
        <v/>
      </c>
      <c r="HL29" s="403" t="str">
        <f>IF(พย!R30="","",พย!R30)</f>
        <v/>
      </c>
      <c r="HM29" s="403" t="str">
        <f>IF(พย!S30="","",พย!S30)</f>
        <v/>
      </c>
      <c r="HN29" s="403" t="str">
        <f>IF(พย!T30="","",พย!T30)</f>
        <v/>
      </c>
      <c r="HO29" s="403" t="str">
        <f>IF(พย!U30="","",พย!U30)</f>
        <v/>
      </c>
      <c r="HP29" s="403" t="str">
        <f>IF(พย!V30="","",พย!V30)</f>
        <v/>
      </c>
      <c r="HQ29" s="403" t="str">
        <f>IF(พย!W30="","",พย!W30)</f>
        <v/>
      </c>
      <c r="HR29" s="403" t="str">
        <f>IF(พย!X30="","",พย!X30)</f>
        <v/>
      </c>
      <c r="HS29" s="403" t="str">
        <f>IF(พย!Y30="","",พย!Y30)</f>
        <v/>
      </c>
      <c r="HT29" s="403" t="str">
        <f>IF(พย!Z30="","",พย!Z30)</f>
        <v/>
      </c>
      <c r="HU29" s="403" t="str">
        <f>IF(พย!AA30="","",พย!AA30)</f>
        <v/>
      </c>
      <c r="HV29" s="403" t="str">
        <f>IF(พย!AB30="","",พย!AB30)</f>
        <v/>
      </c>
      <c r="HW29" s="403" t="str">
        <f>IF(พย!AC30="","",พย!AC30)</f>
        <v/>
      </c>
      <c r="HX29" s="403" t="str">
        <f>IF(พย!AD30="","",พย!AD30)</f>
        <v/>
      </c>
      <c r="HY29" s="403" t="str">
        <f>IF(พย!AE30="","",พย!AE30)</f>
        <v/>
      </c>
      <c r="HZ29" s="403" t="str">
        <f>IF(พย!AF30="","",พย!AF30)</f>
        <v/>
      </c>
      <c r="IA29" s="403" t="str">
        <f>IF(พย!AG30="","",พย!AG30)</f>
        <v/>
      </c>
      <c r="IB29" s="403" t="str">
        <f>IF(พย!AH30="","",พย!AH30)</f>
        <v/>
      </c>
      <c r="IC29" s="403" t="str">
        <f>IF(พย!AI30="","",พย!AI30)</f>
        <v/>
      </c>
      <c r="ID29" s="402" t="str">
        <f>IF(พย!AJ30="","",พย!AJ30)</f>
        <v/>
      </c>
      <c r="IE29" s="401" t="str">
        <f>IF(ข้อมูลนร.2!D30="","",ข้อมูลนร.2!D30)</f>
        <v/>
      </c>
      <c r="IF29" s="402"/>
      <c r="IG29" s="404" t="str">
        <f>IF(ธค!E30="","",ธค!E30)</f>
        <v/>
      </c>
      <c r="IH29" s="404" t="str">
        <f>IF(ธค!F30="","",ธค!F30)</f>
        <v/>
      </c>
      <c r="II29" s="404" t="str">
        <f>IF(ธค!G30="","",ธค!G30)</f>
        <v/>
      </c>
      <c r="IJ29" s="404" t="str">
        <f>IF(ธค!H30="","",ธค!H30)</f>
        <v/>
      </c>
      <c r="IK29" s="404" t="str">
        <f>IF(ธค!I30="","",ธค!I30)</f>
        <v/>
      </c>
      <c r="IL29" s="404" t="str">
        <f>IF(ธค!J30="","",ธค!J30)</f>
        <v/>
      </c>
      <c r="IM29" s="404" t="str">
        <f>IF(ธค!K30="","",ธค!K30)</f>
        <v/>
      </c>
      <c r="IN29" s="404" t="str">
        <f>IF(ธค!L30="","",ธค!L30)</f>
        <v/>
      </c>
      <c r="IO29" s="404" t="str">
        <f>IF(ธค!M30="","",ธค!M30)</f>
        <v/>
      </c>
      <c r="IP29" s="404" t="str">
        <f>IF(ธค!N30="","",ธค!N30)</f>
        <v/>
      </c>
      <c r="IQ29" s="404" t="str">
        <f>IF(ธค!O30="","",ธค!O30)</f>
        <v/>
      </c>
      <c r="IR29" s="404" t="str">
        <f>IF(ธค!P30="","",ธค!P30)</f>
        <v/>
      </c>
      <c r="IS29" s="404" t="str">
        <f>IF(ธค!Q30="","",ธค!Q30)</f>
        <v/>
      </c>
      <c r="IT29" s="404" t="str">
        <f>IF(ธค!R30="","",ธค!R30)</f>
        <v/>
      </c>
      <c r="IU29" s="404" t="str">
        <f>IF(ธค!S30="","",ธค!S30)</f>
        <v/>
      </c>
      <c r="IV29" s="404" t="str">
        <f>IF(ธค!T30="","",ธค!T30)</f>
        <v/>
      </c>
      <c r="IW29" s="404" t="str">
        <f>IF(ธค!U30="","",ธค!U30)</f>
        <v/>
      </c>
      <c r="IX29" s="404" t="str">
        <f>IF(ธค!V30="","",ธค!V30)</f>
        <v/>
      </c>
      <c r="IY29" s="404" t="str">
        <f>IF(ธค!W30="","",ธค!W30)</f>
        <v/>
      </c>
      <c r="IZ29" s="404" t="str">
        <f>IF(ธค!X30="","",ธค!X30)</f>
        <v/>
      </c>
      <c r="JA29" s="404" t="str">
        <f>IF(ธค!Y30="","",ธค!Y30)</f>
        <v/>
      </c>
      <c r="JB29" s="404" t="str">
        <f>IF(ธค!Z30="","",ธค!Z30)</f>
        <v/>
      </c>
      <c r="JC29" s="404" t="str">
        <f>IF(ธค!AA30="","",ธค!AA30)</f>
        <v/>
      </c>
      <c r="JD29" s="404" t="str">
        <f>IF(ธค!AB30="","",ธค!AB30)</f>
        <v/>
      </c>
      <c r="JE29" s="404" t="str">
        <f>IF(ธค!AC30="","",ธค!AC30)</f>
        <v/>
      </c>
      <c r="JF29" s="404" t="str">
        <f>IF(ธค!AD30="","",ธค!AD30)</f>
        <v/>
      </c>
      <c r="JG29" s="404" t="str">
        <f>IF(ธค!AE30="","",ธค!AE30)</f>
        <v/>
      </c>
      <c r="JH29" s="404" t="str">
        <f>IF(ธค!AF30="","",ธค!AF30)</f>
        <v/>
      </c>
      <c r="JI29" s="404" t="str">
        <f>IF(ธค!AG30="","",ธค!AG30)</f>
        <v/>
      </c>
      <c r="JJ29" s="404" t="str">
        <f>IF(ธค!AH30="","",ธค!AH30)</f>
        <v/>
      </c>
      <c r="JK29" s="404" t="str">
        <f>IF(ธค!AI30="","",ธค!AI30)</f>
        <v/>
      </c>
      <c r="JL29" s="402" t="str">
        <f>IF(ธค!AJ30="","",ธค!AJ30)</f>
        <v/>
      </c>
      <c r="JM29" s="401" t="str">
        <f>IF(ข้อมูลนร.2!D30="","",ข้อมูลนร.2!D30)</f>
        <v/>
      </c>
      <c r="JN29" s="402"/>
      <c r="JO29" s="404" t="str">
        <f>IF(มค!E30="","",มค!E30)</f>
        <v/>
      </c>
      <c r="JP29" s="404" t="str">
        <f>IF(มค!F30="","",มค!F30)</f>
        <v/>
      </c>
      <c r="JQ29" s="404" t="str">
        <f>IF(มค!G30="","",มค!G30)</f>
        <v/>
      </c>
      <c r="JR29" s="404" t="str">
        <f>IF(มค!H30="","",มค!H30)</f>
        <v/>
      </c>
      <c r="JS29" s="404" t="str">
        <f>IF(มค!I30="","",มค!I30)</f>
        <v/>
      </c>
      <c r="JT29" s="404" t="str">
        <f>IF(มค!J30="","",มค!J30)</f>
        <v/>
      </c>
      <c r="JU29" s="404" t="str">
        <f>IF(มค!K30="","",มค!K30)</f>
        <v/>
      </c>
      <c r="JV29" s="404" t="str">
        <f>IF(มค!L30="","",มค!L30)</f>
        <v/>
      </c>
      <c r="JW29" s="404" t="str">
        <f>IF(มค!M30="","",มค!M30)</f>
        <v/>
      </c>
      <c r="JX29" s="404" t="str">
        <f>IF(มค!N30="","",มค!N30)</f>
        <v/>
      </c>
      <c r="JY29" s="404" t="str">
        <f>IF(มค!O30="","",มค!O30)</f>
        <v/>
      </c>
      <c r="JZ29" s="404" t="str">
        <f>IF(มค!P30="","",มค!P30)</f>
        <v/>
      </c>
      <c r="KA29" s="404" t="str">
        <f>IF(มค!Q30="","",มค!Q30)</f>
        <v/>
      </c>
      <c r="KB29" s="404" t="str">
        <f>IF(มค!R30="","",มค!R30)</f>
        <v/>
      </c>
      <c r="KC29" s="404" t="str">
        <f>IF(มค!S30="","",มค!S30)</f>
        <v/>
      </c>
      <c r="KD29" s="404" t="str">
        <f>IF(มค!T30="","",มค!T30)</f>
        <v/>
      </c>
      <c r="KE29" s="404" t="str">
        <f>IF(มค!U30="","",มค!U30)</f>
        <v/>
      </c>
      <c r="KF29" s="404" t="str">
        <f>IF(มค!V30="","",มค!V30)</f>
        <v/>
      </c>
      <c r="KG29" s="404" t="str">
        <f>IF(มค!W30="","",มค!W30)</f>
        <v/>
      </c>
      <c r="KH29" s="404" t="str">
        <f>IF(มค!X30="","",มค!X30)</f>
        <v/>
      </c>
      <c r="KI29" s="404" t="str">
        <f>IF(มค!Y30="","",มค!Y30)</f>
        <v/>
      </c>
      <c r="KJ29" s="404" t="str">
        <f>IF(มค!Z30="","",มค!Z30)</f>
        <v/>
      </c>
      <c r="KK29" s="404" t="str">
        <f>IF(มค!AA30="","",มค!AA30)</f>
        <v/>
      </c>
      <c r="KL29" s="404" t="str">
        <f>IF(มค!AB30="","",มค!AB30)</f>
        <v/>
      </c>
      <c r="KM29" s="404" t="str">
        <f>IF(มค!AC30="","",มค!AC30)</f>
        <v/>
      </c>
      <c r="KN29" s="404" t="str">
        <f>IF(มค!AD30="","",มค!AD30)</f>
        <v/>
      </c>
      <c r="KO29" s="404" t="str">
        <f>IF(มค!AE30="","",มค!AE30)</f>
        <v/>
      </c>
      <c r="KP29" s="404" t="str">
        <f>IF(มค!AF30="","",มค!AF30)</f>
        <v/>
      </c>
      <c r="KQ29" s="404" t="str">
        <f>IF(มค!AG30="","",มค!AG30)</f>
        <v/>
      </c>
      <c r="KR29" s="404" t="str">
        <f>IF(มค!AH30="","",มค!AH30)</f>
        <v/>
      </c>
      <c r="KS29" s="404" t="str">
        <f>IF(มค!AI30="","",มค!AI30)</f>
        <v/>
      </c>
      <c r="KT29" s="402" t="str">
        <f>IF(มค!AJ30="","",มค!AJ30)</f>
        <v/>
      </c>
      <c r="KU29" s="401" t="str">
        <f>IF(ข้อมูลนร.2!D30="","",ข้อมูลนร.2!D30)</f>
        <v/>
      </c>
      <c r="KV29" s="402"/>
      <c r="KW29" s="404" t="str">
        <f>IF(กพ!E30="","",กพ!E30)</f>
        <v/>
      </c>
      <c r="KX29" s="404" t="str">
        <f>IF(กพ!F30="","",กพ!F30)</f>
        <v/>
      </c>
      <c r="KY29" s="404" t="str">
        <f>IF(กพ!G30="","",กพ!G30)</f>
        <v/>
      </c>
      <c r="KZ29" s="404" t="str">
        <f>IF(กพ!H30="","",กพ!H30)</f>
        <v/>
      </c>
      <c r="LA29" s="404" t="str">
        <f>IF(กพ!I30="","",กพ!I30)</f>
        <v/>
      </c>
      <c r="LB29" s="404" t="str">
        <f>IF(กพ!J30="","",กพ!J30)</f>
        <v/>
      </c>
      <c r="LC29" s="404" t="str">
        <f>IF(กพ!K30="","",กพ!K30)</f>
        <v/>
      </c>
      <c r="LD29" s="404" t="str">
        <f>IF(กพ!L30="","",กพ!L30)</f>
        <v/>
      </c>
      <c r="LE29" s="404" t="str">
        <f>IF(กพ!M30="","",กพ!M30)</f>
        <v/>
      </c>
      <c r="LF29" s="404" t="str">
        <f>IF(กพ!N30="","",กพ!N30)</f>
        <v/>
      </c>
      <c r="LG29" s="404" t="str">
        <f>IF(กพ!O30="","",กพ!O30)</f>
        <v/>
      </c>
      <c r="LH29" s="404" t="str">
        <f>IF(กพ!P30="","",กพ!P30)</f>
        <v/>
      </c>
      <c r="LI29" s="404" t="str">
        <f>IF(กพ!Q30="","",กพ!Q30)</f>
        <v/>
      </c>
      <c r="LJ29" s="404" t="str">
        <f>IF(กพ!R30="","",กพ!R30)</f>
        <v/>
      </c>
      <c r="LK29" s="404" t="str">
        <f>IF(กพ!S30="","",กพ!S30)</f>
        <v/>
      </c>
      <c r="LL29" s="404" t="str">
        <f>IF(กพ!T30="","",กพ!T30)</f>
        <v/>
      </c>
      <c r="LM29" s="404" t="str">
        <f>IF(กพ!U30="","",กพ!U30)</f>
        <v/>
      </c>
      <c r="LN29" s="404" t="str">
        <f>IF(กพ!V30="","",กพ!V30)</f>
        <v/>
      </c>
      <c r="LO29" s="404" t="str">
        <f>IF(กพ!W30="","",กพ!W30)</f>
        <v/>
      </c>
      <c r="LP29" s="404" t="str">
        <f>IF(กพ!X30="","",กพ!X30)</f>
        <v/>
      </c>
      <c r="LQ29" s="404" t="str">
        <f>IF(กพ!Y30="","",กพ!Y30)</f>
        <v/>
      </c>
      <c r="LR29" s="404" t="str">
        <f>IF(กพ!Z30="","",กพ!Z30)</f>
        <v/>
      </c>
      <c r="LS29" s="404" t="str">
        <f>IF(กพ!AA30="","",กพ!AA30)</f>
        <v/>
      </c>
      <c r="LT29" s="404" t="str">
        <f>IF(กพ!AB30="","",กพ!AB30)</f>
        <v/>
      </c>
      <c r="LU29" s="404" t="str">
        <f>IF(กพ!AC30="","",กพ!AC30)</f>
        <v/>
      </c>
      <c r="LV29" s="404" t="str">
        <f>IF(กพ!AD30="","",กพ!AD30)</f>
        <v/>
      </c>
      <c r="LW29" s="404" t="str">
        <f>IF(กพ!AE30="","",กพ!AE30)</f>
        <v/>
      </c>
      <c r="LX29" s="404" t="str">
        <f>IF(กพ!AF30="","",กพ!AF30)</f>
        <v/>
      </c>
      <c r="LY29" s="404" t="str">
        <f>IF(กพ!AG30="","",กพ!AG30)</f>
        <v/>
      </c>
      <c r="LZ29" s="404" t="str">
        <f>IF(กพ!AH30="","",กพ!AH30)</f>
        <v/>
      </c>
      <c r="MA29" s="404" t="str">
        <f>IF(กพ!AI30="","",กพ!AI30)</f>
        <v/>
      </c>
      <c r="MB29" s="402" t="str">
        <f>IF(กพ!AJ30="","",กพ!AJ30)</f>
        <v/>
      </c>
      <c r="MC29" s="401" t="str">
        <f>IF(ข้อมูลนร.2!D30="","",ข้อมูลนร.2!D30)</f>
        <v/>
      </c>
      <c r="MD29" s="402"/>
      <c r="ME29" s="404" t="str">
        <f>IF(มีค!E30="","",มีค!E30)</f>
        <v/>
      </c>
      <c r="MF29" s="404" t="str">
        <f>IF(มีค!F30="","",มีค!F30)</f>
        <v/>
      </c>
      <c r="MG29" s="404" t="str">
        <f>IF(มีค!G30="","",มีค!G30)</f>
        <v/>
      </c>
      <c r="MH29" s="404" t="str">
        <f>IF(มีค!H30="","",มีค!H30)</f>
        <v/>
      </c>
      <c r="MI29" s="404" t="str">
        <f>IF(มีค!I30="","",มีค!I30)</f>
        <v/>
      </c>
      <c r="MJ29" s="404" t="str">
        <f>IF(มีค!J30="","",มีค!J30)</f>
        <v/>
      </c>
      <c r="MK29" s="404" t="str">
        <f>IF(มีค!K30="","",มีค!K30)</f>
        <v/>
      </c>
      <c r="ML29" s="404" t="str">
        <f>IF(มีค!L30="","",มีค!L30)</f>
        <v/>
      </c>
      <c r="MM29" s="404" t="str">
        <f>IF(มีค!M30="","",มีค!M30)</f>
        <v/>
      </c>
      <c r="MN29" s="404" t="str">
        <f>IF(มีค!N30="","",มีค!N30)</f>
        <v/>
      </c>
      <c r="MO29" s="404" t="str">
        <f>IF(มีค!O30="","",มีค!O30)</f>
        <v/>
      </c>
      <c r="MP29" s="404" t="str">
        <f>IF(มีค!P30="","",มีค!P30)</f>
        <v/>
      </c>
      <c r="MQ29" s="404" t="str">
        <f>IF(มีค!Q30="","",มีค!Q30)</f>
        <v/>
      </c>
      <c r="MR29" s="404" t="str">
        <f>IF(มีค!R30="","",มีค!R30)</f>
        <v/>
      </c>
      <c r="MS29" s="404" t="str">
        <f>IF(มีค!S30="","",มีค!S30)</f>
        <v/>
      </c>
      <c r="MT29" s="404" t="str">
        <f>IF(มีค!T30="","",มีค!T30)</f>
        <v/>
      </c>
      <c r="MU29" s="404" t="str">
        <f>IF(มีค!U30="","",มีค!U30)</f>
        <v/>
      </c>
      <c r="MV29" s="404" t="str">
        <f>IF(มีค!V30="","",มีค!V30)</f>
        <v/>
      </c>
      <c r="MW29" s="404" t="str">
        <f>IF(มีค!W30="","",มีค!W30)</f>
        <v/>
      </c>
      <c r="MX29" s="404" t="str">
        <f>IF(มีค!X30="","",มีค!X30)</f>
        <v/>
      </c>
      <c r="MY29" s="404" t="str">
        <f>IF(มีค!Y30="","",มีค!Y30)</f>
        <v/>
      </c>
      <c r="MZ29" s="404" t="str">
        <f>IF(มีค!Z30="","",มีค!Z30)</f>
        <v/>
      </c>
      <c r="NA29" s="404" t="str">
        <f>IF(มีค!AA30="","",มีค!AA30)</f>
        <v/>
      </c>
      <c r="NB29" s="404" t="str">
        <f>IF(มีค!AB30="","",มีค!AB30)</f>
        <v/>
      </c>
      <c r="NC29" s="404" t="str">
        <f>IF(มีค!AC30="","",มีค!AC30)</f>
        <v/>
      </c>
      <c r="ND29" s="404" t="str">
        <f>IF(มีค!AD30="","",มีค!AD30)</f>
        <v/>
      </c>
      <c r="NE29" s="404" t="str">
        <f>IF(มีค!AE30="","",มีค!AE30)</f>
        <v/>
      </c>
      <c r="NF29" s="404" t="str">
        <f>IF(มีค!AF30="","",มีค!AF30)</f>
        <v/>
      </c>
      <c r="NG29" s="404" t="str">
        <f>IF(มีค!AG30="","",มีค!AG30)</f>
        <v/>
      </c>
      <c r="NH29" s="404" t="str">
        <f>IF(มีค!AH30="","",มีค!AH30)</f>
        <v/>
      </c>
      <c r="NI29" s="404" t="str">
        <f>IF(มีค!AI30="","",มีค!AI30)</f>
        <v/>
      </c>
      <c r="NJ29" s="402" t="str">
        <f>IF(มีค!AJ30="","",มีค!AJ30)</f>
        <v/>
      </c>
    </row>
    <row r="30" spans="1:374" s="231" customFormat="1" ht="18" customHeight="1">
      <c r="A30" s="401" t="str">
        <f>IF(ข้อมูลนร.2!D31="","",ข้อมูลนร.2!D31)</f>
        <v/>
      </c>
      <c r="B30" s="402"/>
      <c r="C30" s="403" t="str">
        <f>IF(พค!E31="","",พค!E31)</f>
        <v/>
      </c>
      <c r="D30" s="403" t="str">
        <f>IF(พค!F31="","",พค!F31)</f>
        <v/>
      </c>
      <c r="E30" s="403" t="str">
        <f>IF(พค!G31="","",พค!G31)</f>
        <v/>
      </c>
      <c r="F30" s="403" t="str">
        <f>IF(พค!H31="","",พค!H31)</f>
        <v/>
      </c>
      <c r="G30" s="403" t="str">
        <f>IF(พค!I31="","",พค!I31)</f>
        <v/>
      </c>
      <c r="H30" s="403" t="str">
        <f>IF(พค!J31="","",พค!J31)</f>
        <v/>
      </c>
      <c r="I30" s="403" t="str">
        <f>IF(พค!K31="","",พค!K31)</f>
        <v/>
      </c>
      <c r="J30" s="403" t="str">
        <f>IF(พค!L31="","",พค!L31)</f>
        <v/>
      </c>
      <c r="K30" s="403" t="str">
        <f>IF(พค!M31="","",พค!M31)</f>
        <v/>
      </c>
      <c r="L30" s="403" t="str">
        <f>IF(พค!N31="","",พค!N31)</f>
        <v/>
      </c>
      <c r="M30" s="403" t="str">
        <f>IF(พค!O31="","",พค!O31)</f>
        <v/>
      </c>
      <c r="N30" s="403" t="str">
        <f>IF(พค!P31="","",พค!P31)</f>
        <v/>
      </c>
      <c r="O30" s="403" t="str">
        <f>IF(พค!Q31="","",พค!Q31)</f>
        <v/>
      </c>
      <c r="P30" s="403" t="str">
        <f>IF(พค!R31="","",พค!R31)</f>
        <v/>
      </c>
      <c r="Q30" s="403" t="str">
        <f>IF(พค!S31="","",พค!S31)</f>
        <v/>
      </c>
      <c r="R30" s="403" t="str">
        <f>IF(พค!T31="","",พค!T31)</f>
        <v/>
      </c>
      <c r="S30" s="403" t="str">
        <f>IF(พค!U31="","",พค!U31)</f>
        <v/>
      </c>
      <c r="T30" s="403" t="str">
        <f>IF(พค!V31="","",พค!V31)</f>
        <v/>
      </c>
      <c r="U30" s="403" t="str">
        <f>IF(พค!W31="","",พค!W31)</f>
        <v/>
      </c>
      <c r="V30" s="403" t="str">
        <f>IF(พค!X31="","",พค!X31)</f>
        <v/>
      </c>
      <c r="W30" s="403" t="str">
        <f>IF(พค!Y31="","",พค!Y31)</f>
        <v/>
      </c>
      <c r="X30" s="403" t="str">
        <f>IF(พค!Z31="","",พค!Z31)</f>
        <v/>
      </c>
      <c r="Y30" s="403" t="str">
        <f>IF(พค!AA31="","",พค!AA31)</f>
        <v/>
      </c>
      <c r="Z30" s="403" t="str">
        <f>IF(พค!AB31="","",พค!AB31)</f>
        <v/>
      </c>
      <c r="AA30" s="403" t="str">
        <f>IF(พค!AC31="","",พค!AC31)</f>
        <v/>
      </c>
      <c r="AB30" s="403" t="str">
        <f>IF(พค!AD31="","",พค!AD31)</f>
        <v/>
      </c>
      <c r="AC30" s="403" t="str">
        <f>IF(พค!AE31="","",พค!AE31)</f>
        <v/>
      </c>
      <c r="AD30" s="403" t="str">
        <f>IF(พค!AF31="","",พค!AF31)</f>
        <v/>
      </c>
      <c r="AE30" s="403" t="str">
        <f>IF(พค!AG31="","",พค!AG31)</f>
        <v/>
      </c>
      <c r="AF30" s="403" t="str">
        <f>IF(พค!AH31="","",พค!AH31)</f>
        <v/>
      </c>
      <c r="AG30" s="403" t="str">
        <f>IF(พค!AI31="","",พค!AI31)</f>
        <v/>
      </c>
      <c r="AH30" s="402" t="str">
        <f>IF(พค!AJ31="","",พค!AJ31)</f>
        <v/>
      </c>
      <c r="AI30" s="401" t="str">
        <f>IF(ข้อมูลนร.2!D31="","",ข้อมูลนร.2!D31)</f>
        <v/>
      </c>
      <c r="AJ30" s="402"/>
      <c r="AK30" s="404" t="str">
        <f>IF(มิย!E31="","",มิย!E31)</f>
        <v/>
      </c>
      <c r="AL30" s="404" t="str">
        <f>IF(มิย!F31="","",มิย!F31)</f>
        <v/>
      </c>
      <c r="AM30" s="404" t="str">
        <f>IF(มิย!G31="","",มิย!G31)</f>
        <v/>
      </c>
      <c r="AN30" s="404" t="str">
        <f>IF(มิย!H31="","",มิย!H31)</f>
        <v/>
      </c>
      <c r="AO30" s="404" t="str">
        <f>IF(มิย!I31="","",มิย!I31)</f>
        <v/>
      </c>
      <c r="AP30" s="404" t="str">
        <f>IF(มิย!J31="","",มิย!J31)</f>
        <v/>
      </c>
      <c r="AQ30" s="404" t="str">
        <f>IF(มิย!K31="","",มิย!K31)</f>
        <v/>
      </c>
      <c r="AR30" s="404" t="str">
        <f>IF(มิย!L31="","",มิย!L31)</f>
        <v/>
      </c>
      <c r="AS30" s="404" t="str">
        <f>IF(มิย!M31="","",มิย!M31)</f>
        <v/>
      </c>
      <c r="AT30" s="404" t="str">
        <f>IF(มิย!N31="","",มิย!N31)</f>
        <v/>
      </c>
      <c r="AU30" s="404" t="str">
        <f>IF(มิย!O31="","",มิย!O31)</f>
        <v/>
      </c>
      <c r="AV30" s="404" t="str">
        <f>IF(มิย!P31="","",มิย!P31)</f>
        <v/>
      </c>
      <c r="AW30" s="404" t="str">
        <f>IF(มิย!Q31="","",มิย!Q31)</f>
        <v/>
      </c>
      <c r="AX30" s="404" t="str">
        <f>IF(มิย!R31="","",มิย!R31)</f>
        <v/>
      </c>
      <c r="AY30" s="404" t="str">
        <f>IF(มิย!S31="","",มิย!S31)</f>
        <v/>
      </c>
      <c r="AZ30" s="404" t="str">
        <f>IF(มิย!T31="","",มิย!T31)</f>
        <v/>
      </c>
      <c r="BA30" s="404" t="str">
        <f>IF(มิย!U31="","",มิย!U31)</f>
        <v/>
      </c>
      <c r="BB30" s="404" t="str">
        <f>IF(มิย!V31="","",มิย!V31)</f>
        <v/>
      </c>
      <c r="BC30" s="404" t="str">
        <f>IF(มิย!W31="","",มิย!W31)</f>
        <v/>
      </c>
      <c r="BD30" s="404" t="str">
        <f>IF(มิย!X31="","",มิย!X31)</f>
        <v/>
      </c>
      <c r="BE30" s="404" t="str">
        <f>IF(มิย!Y31="","",มิย!Y31)</f>
        <v/>
      </c>
      <c r="BF30" s="404" t="str">
        <f>IF(มิย!Z31="","",มิย!Z31)</f>
        <v/>
      </c>
      <c r="BG30" s="404" t="str">
        <f>IF(มิย!AA31="","",มิย!AA31)</f>
        <v/>
      </c>
      <c r="BH30" s="404" t="str">
        <f>IF(มิย!AB31="","",มิย!AB31)</f>
        <v/>
      </c>
      <c r="BI30" s="404" t="str">
        <f>IF(มิย!AC31="","",มิย!AC31)</f>
        <v/>
      </c>
      <c r="BJ30" s="404" t="str">
        <f>IF(มิย!AD31="","",มิย!AD31)</f>
        <v/>
      </c>
      <c r="BK30" s="404" t="str">
        <f>IF(มิย!AE31="","",มิย!AE31)</f>
        <v/>
      </c>
      <c r="BL30" s="404" t="str">
        <f>IF(มิย!AF31="","",มิย!AF31)</f>
        <v/>
      </c>
      <c r="BM30" s="404" t="str">
        <f>IF(มิย!AG31="","",มิย!AG31)</f>
        <v/>
      </c>
      <c r="BN30" s="404" t="str">
        <f>IF(มิย!AH31="","",มิย!AH31)</f>
        <v/>
      </c>
      <c r="BO30" s="404" t="str">
        <f>IF(มิย!AI31="","",มิย!AI31)</f>
        <v/>
      </c>
      <c r="BP30" s="402" t="str">
        <f>IF(มิย!AJ31="","",มิย!AJ31)</f>
        <v/>
      </c>
      <c r="BQ30" s="401" t="str">
        <f>IF(ข้อมูลนร.2!D31="","",ข้อมูลนร.2!D31)</f>
        <v/>
      </c>
      <c r="BR30" s="402"/>
      <c r="BS30" s="402" t="str">
        <f>IF(กค!E31="","",กค!E31)</f>
        <v/>
      </c>
      <c r="BT30" s="404" t="str">
        <f>IF(กค!F31="","",กค!F31)</f>
        <v/>
      </c>
      <c r="BU30" s="404" t="str">
        <f>IF(กค!G31="","",กค!G31)</f>
        <v/>
      </c>
      <c r="BV30" s="404" t="str">
        <f>IF(กค!H31="","",กค!H31)</f>
        <v/>
      </c>
      <c r="BW30" s="404" t="str">
        <f>IF(กค!I31="","",กค!I31)</f>
        <v/>
      </c>
      <c r="BX30" s="404" t="str">
        <f>IF(กค!J31="","",กค!J31)</f>
        <v/>
      </c>
      <c r="BY30" s="404" t="str">
        <f>IF(กค!K31="","",กค!K31)</f>
        <v/>
      </c>
      <c r="BZ30" s="404" t="str">
        <f>IF(กค!L31="","",กค!L31)</f>
        <v/>
      </c>
      <c r="CA30" s="404" t="str">
        <f>IF(กค!M31="","",กค!M31)</f>
        <v/>
      </c>
      <c r="CB30" s="404" t="str">
        <f>IF(กค!N31="","",กค!N31)</f>
        <v/>
      </c>
      <c r="CC30" s="404" t="str">
        <f>IF(กค!O31="","",กค!O31)</f>
        <v/>
      </c>
      <c r="CD30" s="404" t="str">
        <f>IF(กค!P31="","",กค!P31)</f>
        <v/>
      </c>
      <c r="CE30" s="404" t="str">
        <f>IF(กค!Q31="","",กค!Q31)</f>
        <v/>
      </c>
      <c r="CF30" s="404" t="str">
        <f>IF(กค!R31="","",กค!R31)</f>
        <v/>
      </c>
      <c r="CG30" s="404" t="str">
        <f>IF(กค!S31="","",กค!S31)</f>
        <v/>
      </c>
      <c r="CH30" s="404" t="str">
        <f>IF(กค!T31="","",กค!T31)</f>
        <v/>
      </c>
      <c r="CI30" s="404" t="str">
        <f>IF(กค!U31="","",กค!U31)</f>
        <v/>
      </c>
      <c r="CJ30" s="404" t="str">
        <f>IF(กค!V31="","",กค!V31)</f>
        <v/>
      </c>
      <c r="CK30" s="404" t="str">
        <f>IF(กค!W31="","",กค!W31)</f>
        <v/>
      </c>
      <c r="CL30" s="404" t="str">
        <f>IF(กค!X31="","",กค!X31)</f>
        <v/>
      </c>
      <c r="CM30" s="404" t="str">
        <f>IF(กค!Y31="","",กค!Y31)</f>
        <v/>
      </c>
      <c r="CN30" s="404" t="str">
        <f>IF(กค!Z31="","",กค!Z31)</f>
        <v/>
      </c>
      <c r="CO30" s="404" t="str">
        <f>IF(กค!AA31="","",กค!AA31)</f>
        <v/>
      </c>
      <c r="CP30" s="404" t="str">
        <f>IF(กค!AB31="","",กค!AB31)</f>
        <v/>
      </c>
      <c r="CQ30" s="404" t="str">
        <f>IF(กค!AC31="","",กค!AC31)</f>
        <v/>
      </c>
      <c r="CR30" s="404" t="str">
        <f>IF(กค!AD31="","",กค!AD31)</f>
        <v/>
      </c>
      <c r="CS30" s="404" t="str">
        <f>IF(กค!AE31="","",กค!AE31)</f>
        <v/>
      </c>
      <c r="CT30" s="404" t="str">
        <f>IF(กค!AF31="","",กค!AF31)</f>
        <v/>
      </c>
      <c r="CU30" s="404" t="str">
        <f>IF(กค!AG31="","",กค!AG31)</f>
        <v/>
      </c>
      <c r="CV30" s="404" t="str">
        <f>IF(กค!AH31="","",กค!AH31)</f>
        <v/>
      </c>
      <c r="CW30" s="404" t="str">
        <f>IF(กค!AI31="","",กค!AI31)</f>
        <v/>
      </c>
      <c r="CX30" s="402" t="str">
        <f>IF(กค!AJ31="","",กค!AJ31)</f>
        <v/>
      </c>
      <c r="CY30" s="401" t="str">
        <f>IF(ข้อมูลนร.2!D31="","",ข้อมูลนร.2!D31)</f>
        <v/>
      </c>
      <c r="CZ30" s="402"/>
      <c r="DA30" s="404" t="str">
        <f>IF(สค!E31="","",สค!E31)</f>
        <v/>
      </c>
      <c r="DB30" s="404" t="str">
        <f>IF(สค!F31="","",สค!F31)</f>
        <v/>
      </c>
      <c r="DC30" s="404" t="str">
        <f>IF(สค!G31="","",สค!G31)</f>
        <v/>
      </c>
      <c r="DD30" s="404" t="str">
        <f>IF(สค!H31="","",สค!H31)</f>
        <v/>
      </c>
      <c r="DE30" s="404" t="str">
        <f>IF(สค!I31="","",สค!I31)</f>
        <v/>
      </c>
      <c r="DF30" s="404" t="str">
        <f>IF(สค!J31="","",สค!J31)</f>
        <v/>
      </c>
      <c r="DG30" s="404" t="str">
        <f>IF(สค!K31="","",สค!K31)</f>
        <v/>
      </c>
      <c r="DH30" s="404" t="str">
        <f>IF(สค!L31="","",สค!L31)</f>
        <v/>
      </c>
      <c r="DI30" s="404" t="str">
        <f>IF(สค!M31="","",สค!M31)</f>
        <v/>
      </c>
      <c r="DJ30" s="404" t="str">
        <f>IF(สค!N31="","",สค!N31)</f>
        <v/>
      </c>
      <c r="DK30" s="404" t="str">
        <f>IF(สค!O31="","",สค!O31)</f>
        <v/>
      </c>
      <c r="DL30" s="404" t="str">
        <f>IF(สค!P31="","",สค!P31)</f>
        <v/>
      </c>
      <c r="DM30" s="404" t="str">
        <f>IF(สค!Q31="","",สค!Q31)</f>
        <v/>
      </c>
      <c r="DN30" s="404" t="str">
        <f>IF(สค!R31="","",สค!R31)</f>
        <v/>
      </c>
      <c r="DO30" s="404" t="str">
        <f>IF(สค!S31="","",สค!S31)</f>
        <v/>
      </c>
      <c r="DP30" s="404" t="str">
        <f>IF(สค!T31="","",สค!T31)</f>
        <v/>
      </c>
      <c r="DQ30" s="404" t="str">
        <f>IF(สค!U31="","",สค!U31)</f>
        <v/>
      </c>
      <c r="DR30" s="404" t="str">
        <f>IF(สค!V31="","",สค!V31)</f>
        <v/>
      </c>
      <c r="DS30" s="404" t="str">
        <f>IF(สค!W31="","",สค!W31)</f>
        <v/>
      </c>
      <c r="DT30" s="404" t="str">
        <f>IF(สค!X31="","",สค!X31)</f>
        <v/>
      </c>
      <c r="DU30" s="404" t="str">
        <f>IF(สค!Y31="","",สค!Y31)</f>
        <v/>
      </c>
      <c r="DV30" s="404" t="str">
        <f>IF(สค!Z31="","",สค!Z31)</f>
        <v/>
      </c>
      <c r="DW30" s="404" t="str">
        <f>IF(สค!AA31="","",สค!AA31)</f>
        <v/>
      </c>
      <c r="DX30" s="404" t="str">
        <f>IF(สค!AB31="","",สค!AB31)</f>
        <v/>
      </c>
      <c r="DY30" s="404" t="str">
        <f>IF(สค!AC31="","",สค!AC31)</f>
        <v/>
      </c>
      <c r="DZ30" s="404" t="str">
        <f>IF(สค!AD31="","",สค!AD31)</f>
        <v/>
      </c>
      <c r="EA30" s="404" t="str">
        <f>IF(สค!AE31="","",สค!AE31)</f>
        <v/>
      </c>
      <c r="EB30" s="404" t="str">
        <f>IF(สค!AF31="","",สค!AF31)</f>
        <v/>
      </c>
      <c r="EC30" s="404" t="str">
        <f>IF(สค!AG31="","",สค!AG31)</f>
        <v/>
      </c>
      <c r="ED30" s="404" t="str">
        <f>IF(สค!AH31="","",สค!AH31)</f>
        <v/>
      </c>
      <c r="EE30" s="404" t="str">
        <f>IF(สค!AI31="","",สค!AI31)</f>
        <v/>
      </c>
      <c r="EF30" s="402" t="str">
        <f>IF(สค!AJ31="","",สค!AJ31)</f>
        <v/>
      </c>
      <c r="EG30" s="401" t="str">
        <f>IF(ข้อมูลนร.2!D31="","",ข้อมูลนร.2!D31)</f>
        <v/>
      </c>
      <c r="EH30" s="402"/>
      <c r="EI30" s="404" t="str">
        <f>IF(กย!E31="","",กย!E31)</f>
        <v/>
      </c>
      <c r="EJ30" s="404" t="str">
        <f>IF(กย!F31="","",กย!F31)</f>
        <v/>
      </c>
      <c r="EK30" s="404" t="str">
        <f>IF(กย!G31="","",กย!G31)</f>
        <v/>
      </c>
      <c r="EL30" s="404" t="str">
        <f>IF(กย!H31="","",กย!H31)</f>
        <v/>
      </c>
      <c r="EM30" s="404" t="str">
        <f>IF(กย!I31="","",กย!I31)</f>
        <v/>
      </c>
      <c r="EN30" s="404" t="str">
        <f>IF(กย!J31="","",กย!J31)</f>
        <v/>
      </c>
      <c r="EO30" s="404" t="str">
        <f>IF(กย!K31="","",กย!K31)</f>
        <v/>
      </c>
      <c r="EP30" s="404" t="str">
        <f>IF(กย!L31="","",กย!L31)</f>
        <v/>
      </c>
      <c r="EQ30" s="404" t="str">
        <f>IF(กย!M31="","",กย!M31)</f>
        <v/>
      </c>
      <c r="ER30" s="404" t="str">
        <f>IF(กย!N31="","",กย!N31)</f>
        <v/>
      </c>
      <c r="ES30" s="404" t="str">
        <f>IF(กย!O31="","",กย!O31)</f>
        <v/>
      </c>
      <c r="ET30" s="404" t="str">
        <f>IF(กย!P31="","",กย!P31)</f>
        <v/>
      </c>
      <c r="EU30" s="404" t="str">
        <f>IF(กย!Q31="","",กย!Q31)</f>
        <v/>
      </c>
      <c r="EV30" s="404" t="str">
        <f>IF(กย!R31="","",กย!R31)</f>
        <v/>
      </c>
      <c r="EW30" s="404" t="str">
        <f>IF(กย!S31="","",กย!S31)</f>
        <v/>
      </c>
      <c r="EX30" s="404" t="str">
        <f>IF(กย!T31="","",กย!T31)</f>
        <v/>
      </c>
      <c r="EY30" s="404" t="str">
        <f>IF(กย!U31="","",กย!U31)</f>
        <v/>
      </c>
      <c r="EZ30" s="404" t="str">
        <f>IF(กย!V31="","",กย!V31)</f>
        <v/>
      </c>
      <c r="FA30" s="404" t="str">
        <f>IF(กย!W31="","",กย!W31)</f>
        <v/>
      </c>
      <c r="FB30" s="404" t="str">
        <f>IF(กย!X31="","",กย!X31)</f>
        <v/>
      </c>
      <c r="FC30" s="404" t="str">
        <f>IF(กย!Y31="","",กย!Y31)</f>
        <v/>
      </c>
      <c r="FD30" s="404" t="str">
        <f>IF(กย!Z31="","",กย!Z31)</f>
        <v/>
      </c>
      <c r="FE30" s="404" t="str">
        <f>IF(กย!AA31="","",กย!AA31)</f>
        <v/>
      </c>
      <c r="FF30" s="404" t="str">
        <f>IF(กย!AB31="","",กย!AB31)</f>
        <v/>
      </c>
      <c r="FG30" s="404" t="str">
        <f>IF(กย!AC31="","",กย!AC31)</f>
        <v/>
      </c>
      <c r="FH30" s="404" t="str">
        <f>IF(กย!AD31="","",กย!AD31)</f>
        <v/>
      </c>
      <c r="FI30" s="404" t="str">
        <f>IF(กย!AE31="","",กย!AE31)</f>
        <v/>
      </c>
      <c r="FJ30" s="404" t="str">
        <f>IF(กย!AF31="","",กย!AF31)</f>
        <v/>
      </c>
      <c r="FK30" s="404" t="str">
        <f>IF(กย!AG31="","",กย!AG31)</f>
        <v/>
      </c>
      <c r="FL30" s="404" t="str">
        <f>IF(กย!AH31="","",กย!AH31)</f>
        <v/>
      </c>
      <c r="FM30" s="404" t="str">
        <f>IF(กย!AI31="","",กย!AI31)</f>
        <v/>
      </c>
      <c r="FN30" s="402" t="str">
        <f>IF(กย!AJ31="","",กย!AJ31)</f>
        <v/>
      </c>
      <c r="FO30" s="401" t="str">
        <f>IF(ข้อมูลนร.2!D31="","",ข้อมูลนร.2!D31)</f>
        <v/>
      </c>
      <c r="FP30" s="402"/>
      <c r="FQ30" s="404" t="str">
        <f>IF(ตค!E31="","",ตค!E31)</f>
        <v/>
      </c>
      <c r="FR30" s="404" t="str">
        <f>IF(ตค!F31="","",ตค!F31)</f>
        <v/>
      </c>
      <c r="FS30" s="404" t="str">
        <f>IF(ตค!G31="","",ตค!G31)</f>
        <v/>
      </c>
      <c r="FT30" s="404" t="str">
        <f>IF(ตค!H31="","",ตค!H31)</f>
        <v/>
      </c>
      <c r="FU30" s="404" t="str">
        <f>IF(ตค!I31="","",ตค!I31)</f>
        <v/>
      </c>
      <c r="FV30" s="404" t="str">
        <f>IF(ตค!J31="","",ตค!J31)</f>
        <v/>
      </c>
      <c r="FW30" s="404" t="str">
        <f>IF(ตค!K31="","",ตค!K31)</f>
        <v/>
      </c>
      <c r="FX30" s="404" t="str">
        <f>IF(ตค!L31="","",ตค!L31)</f>
        <v/>
      </c>
      <c r="FY30" s="404" t="str">
        <f>IF(ตค!M31="","",ตค!M31)</f>
        <v/>
      </c>
      <c r="FZ30" s="404" t="str">
        <f>IF(ตค!N31="","",ตค!N31)</f>
        <v/>
      </c>
      <c r="GA30" s="404" t="str">
        <f>IF(ตค!O31="","",ตค!O31)</f>
        <v/>
      </c>
      <c r="GB30" s="404" t="str">
        <f>IF(ตค!P31="","",ตค!P31)</f>
        <v/>
      </c>
      <c r="GC30" s="404" t="str">
        <f>IF(ตค!Q31="","",ตค!Q31)</f>
        <v/>
      </c>
      <c r="GD30" s="404" t="str">
        <f>IF(ตค!R31="","",ตค!R31)</f>
        <v/>
      </c>
      <c r="GE30" s="404" t="str">
        <f>IF(ตค!S31="","",ตค!S31)</f>
        <v/>
      </c>
      <c r="GF30" s="404" t="str">
        <f>IF(ตค!T31="","",ตค!T31)</f>
        <v/>
      </c>
      <c r="GG30" s="404" t="str">
        <f>IF(ตค!U31="","",ตค!U31)</f>
        <v/>
      </c>
      <c r="GH30" s="404" t="str">
        <f>IF(ตค!V31="","",ตค!V31)</f>
        <v/>
      </c>
      <c r="GI30" s="404" t="str">
        <f>IF(ตค!W31="","",ตค!W31)</f>
        <v/>
      </c>
      <c r="GJ30" s="404" t="str">
        <f>IF(ตค!X31="","",ตค!X31)</f>
        <v/>
      </c>
      <c r="GK30" s="404" t="str">
        <f>IF(ตค!Y31="","",ตค!Y31)</f>
        <v/>
      </c>
      <c r="GL30" s="404" t="str">
        <f>IF(ตค!Z31="","",ตค!Z31)</f>
        <v/>
      </c>
      <c r="GM30" s="404" t="str">
        <f>IF(ตค!AA31="","",ตค!AA31)</f>
        <v/>
      </c>
      <c r="GN30" s="404" t="str">
        <f>IF(ตค!AB31="","",ตค!AB31)</f>
        <v/>
      </c>
      <c r="GO30" s="404" t="str">
        <f>IF(ตค!AC31="","",ตค!AC31)</f>
        <v/>
      </c>
      <c r="GP30" s="404" t="str">
        <f>IF(ตค!AD31="","",ตค!AD31)</f>
        <v/>
      </c>
      <c r="GQ30" s="404" t="str">
        <f>IF(ตค!AE31="","",ตค!AE31)</f>
        <v/>
      </c>
      <c r="GR30" s="404" t="str">
        <f>IF(ตค!AF31="","",ตค!AF31)</f>
        <v/>
      </c>
      <c r="GS30" s="404" t="str">
        <f>IF(ตค!AG31="","",ตค!AG31)</f>
        <v/>
      </c>
      <c r="GT30" s="404" t="str">
        <f>IF(ตค!AH31="","",ตค!AH31)</f>
        <v/>
      </c>
      <c r="GU30" s="404" t="str">
        <f>IF(ตค!AI31="","",ตค!AI31)</f>
        <v/>
      </c>
      <c r="GV30" s="402" t="str">
        <f>IF(ตค!AJ31="","",ตค!AJ31)</f>
        <v/>
      </c>
      <c r="GW30" s="401" t="str">
        <f>IF(ข้อมูลนร.2!D31="","",ข้อมูลนร.2!D31)</f>
        <v/>
      </c>
      <c r="GX30" s="402"/>
      <c r="GY30" s="403" t="str">
        <f>IF(พย!E31="","",พย!E31)</f>
        <v/>
      </c>
      <c r="GZ30" s="403" t="str">
        <f>IF(พย!F31="","",พย!F31)</f>
        <v/>
      </c>
      <c r="HA30" s="403" t="str">
        <f>IF(พย!G31="","",พย!G31)</f>
        <v/>
      </c>
      <c r="HB30" s="403" t="str">
        <f>IF(พย!H31="","",พย!H31)</f>
        <v/>
      </c>
      <c r="HC30" s="403" t="str">
        <f>IF(พย!I31="","",พย!I31)</f>
        <v/>
      </c>
      <c r="HD30" s="403" t="str">
        <f>IF(พย!J31="","",พย!J31)</f>
        <v/>
      </c>
      <c r="HE30" s="403" t="str">
        <f>IF(พย!K31="","",พย!K31)</f>
        <v/>
      </c>
      <c r="HF30" s="403" t="str">
        <f>IF(พย!L31="","",พย!L31)</f>
        <v/>
      </c>
      <c r="HG30" s="403" t="str">
        <f>IF(พย!M31="","",พย!M31)</f>
        <v/>
      </c>
      <c r="HH30" s="403" t="str">
        <f>IF(พย!N31="","",พย!N31)</f>
        <v/>
      </c>
      <c r="HI30" s="403" t="str">
        <f>IF(พย!O31="","",พย!O31)</f>
        <v/>
      </c>
      <c r="HJ30" s="403" t="str">
        <f>IF(พย!P31="","",พย!P31)</f>
        <v/>
      </c>
      <c r="HK30" s="403" t="str">
        <f>IF(พย!Q31="","",พย!Q31)</f>
        <v/>
      </c>
      <c r="HL30" s="403" t="str">
        <f>IF(พย!R31="","",พย!R31)</f>
        <v/>
      </c>
      <c r="HM30" s="403" t="str">
        <f>IF(พย!S31="","",พย!S31)</f>
        <v/>
      </c>
      <c r="HN30" s="403" t="str">
        <f>IF(พย!T31="","",พย!T31)</f>
        <v/>
      </c>
      <c r="HO30" s="403" t="str">
        <f>IF(พย!U31="","",พย!U31)</f>
        <v/>
      </c>
      <c r="HP30" s="403" t="str">
        <f>IF(พย!V31="","",พย!V31)</f>
        <v/>
      </c>
      <c r="HQ30" s="403" t="str">
        <f>IF(พย!W31="","",พย!W31)</f>
        <v/>
      </c>
      <c r="HR30" s="403" t="str">
        <f>IF(พย!X31="","",พย!X31)</f>
        <v/>
      </c>
      <c r="HS30" s="403" t="str">
        <f>IF(พย!Y31="","",พย!Y31)</f>
        <v/>
      </c>
      <c r="HT30" s="403" t="str">
        <f>IF(พย!Z31="","",พย!Z31)</f>
        <v/>
      </c>
      <c r="HU30" s="403" t="str">
        <f>IF(พย!AA31="","",พย!AA31)</f>
        <v/>
      </c>
      <c r="HV30" s="403" t="str">
        <f>IF(พย!AB31="","",พย!AB31)</f>
        <v/>
      </c>
      <c r="HW30" s="403" t="str">
        <f>IF(พย!AC31="","",พย!AC31)</f>
        <v/>
      </c>
      <c r="HX30" s="403" t="str">
        <f>IF(พย!AD31="","",พย!AD31)</f>
        <v/>
      </c>
      <c r="HY30" s="403" t="str">
        <f>IF(พย!AE31="","",พย!AE31)</f>
        <v/>
      </c>
      <c r="HZ30" s="403" t="str">
        <f>IF(พย!AF31="","",พย!AF31)</f>
        <v/>
      </c>
      <c r="IA30" s="403" t="str">
        <f>IF(พย!AG31="","",พย!AG31)</f>
        <v/>
      </c>
      <c r="IB30" s="403" t="str">
        <f>IF(พย!AH31="","",พย!AH31)</f>
        <v/>
      </c>
      <c r="IC30" s="403" t="str">
        <f>IF(พย!AI31="","",พย!AI31)</f>
        <v/>
      </c>
      <c r="ID30" s="402" t="str">
        <f>IF(พย!AJ31="","",พย!AJ31)</f>
        <v/>
      </c>
      <c r="IE30" s="401" t="str">
        <f>IF(ข้อมูลนร.2!D31="","",ข้อมูลนร.2!D31)</f>
        <v/>
      </c>
      <c r="IF30" s="402"/>
      <c r="IG30" s="404" t="str">
        <f>IF(ธค!E31="","",ธค!E31)</f>
        <v/>
      </c>
      <c r="IH30" s="404" t="str">
        <f>IF(ธค!F31="","",ธค!F31)</f>
        <v/>
      </c>
      <c r="II30" s="404" t="str">
        <f>IF(ธค!G31="","",ธค!G31)</f>
        <v/>
      </c>
      <c r="IJ30" s="404" t="str">
        <f>IF(ธค!H31="","",ธค!H31)</f>
        <v/>
      </c>
      <c r="IK30" s="404" t="str">
        <f>IF(ธค!I31="","",ธค!I31)</f>
        <v/>
      </c>
      <c r="IL30" s="404" t="str">
        <f>IF(ธค!J31="","",ธค!J31)</f>
        <v/>
      </c>
      <c r="IM30" s="404" t="str">
        <f>IF(ธค!K31="","",ธค!K31)</f>
        <v/>
      </c>
      <c r="IN30" s="404" t="str">
        <f>IF(ธค!L31="","",ธค!L31)</f>
        <v/>
      </c>
      <c r="IO30" s="404" t="str">
        <f>IF(ธค!M31="","",ธค!M31)</f>
        <v/>
      </c>
      <c r="IP30" s="404" t="str">
        <f>IF(ธค!N31="","",ธค!N31)</f>
        <v/>
      </c>
      <c r="IQ30" s="404" t="str">
        <f>IF(ธค!O31="","",ธค!O31)</f>
        <v/>
      </c>
      <c r="IR30" s="404" t="str">
        <f>IF(ธค!P31="","",ธค!P31)</f>
        <v/>
      </c>
      <c r="IS30" s="404" t="str">
        <f>IF(ธค!Q31="","",ธค!Q31)</f>
        <v/>
      </c>
      <c r="IT30" s="404" t="str">
        <f>IF(ธค!R31="","",ธค!R31)</f>
        <v/>
      </c>
      <c r="IU30" s="404" t="str">
        <f>IF(ธค!S31="","",ธค!S31)</f>
        <v/>
      </c>
      <c r="IV30" s="404" t="str">
        <f>IF(ธค!T31="","",ธค!T31)</f>
        <v/>
      </c>
      <c r="IW30" s="404" t="str">
        <f>IF(ธค!U31="","",ธค!U31)</f>
        <v/>
      </c>
      <c r="IX30" s="404" t="str">
        <f>IF(ธค!V31="","",ธค!V31)</f>
        <v/>
      </c>
      <c r="IY30" s="404" t="str">
        <f>IF(ธค!W31="","",ธค!W31)</f>
        <v/>
      </c>
      <c r="IZ30" s="404" t="str">
        <f>IF(ธค!X31="","",ธค!X31)</f>
        <v/>
      </c>
      <c r="JA30" s="404" t="str">
        <f>IF(ธค!Y31="","",ธค!Y31)</f>
        <v/>
      </c>
      <c r="JB30" s="404" t="str">
        <f>IF(ธค!Z31="","",ธค!Z31)</f>
        <v/>
      </c>
      <c r="JC30" s="404" t="str">
        <f>IF(ธค!AA31="","",ธค!AA31)</f>
        <v/>
      </c>
      <c r="JD30" s="404" t="str">
        <f>IF(ธค!AB31="","",ธค!AB31)</f>
        <v/>
      </c>
      <c r="JE30" s="404" t="str">
        <f>IF(ธค!AC31="","",ธค!AC31)</f>
        <v/>
      </c>
      <c r="JF30" s="404" t="str">
        <f>IF(ธค!AD31="","",ธค!AD31)</f>
        <v/>
      </c>
      <c r="JG30" s="404" t="str">
        <f>IF(ธค!AE31="","",ธค!AE31)</f>
        <v/>
      </c>
      <c r="JH30" s="404" t="str">
        <f>IF(ธค!AF31="","",ธค!AF31)</f>
        <v/>
      </c>
      <c r="JI30" s="404" t="str">
        <f>IF(ธค!AG31="","",ธค!AG31)</f>
        <v/>
      </c>
      <c r="JJ30" s="404" t="str">
        <f>IF(ธค!AH31="","",ธค!AH31)</f>
        <v/>
      </c>
      <c r="JK30" s="404" t="str">
        <f>IF(ธค!AI31="","",ธค!AI31)</f>
        <v/>
      </c>
      <c r="JL30" s="402" t="str">
        <f>IF(ธค!AJ31="","",ธค!AJ31)</f>
        <v/>
      </c>
      <c r="JM30" s="401" t="str">
        <f>IF(ข้อมูลนร.2!D31="","",ข้อมูลนร.2!D31)</f>
        <v/>
      </c>
      <c r="JN30" s="402"/>
      <c r="JO30" s="404" t="str">
        <f>IF(มค!E31="","",มค!E31)</f>
        <v/>
      </c>
      <c r="JP30" s="404" t="str">
        <f>IF(มค!F31="","",มค!F31)</f>
        <v/>
      </c>
      <c r="JQ30" s="404" t="str">
        <f>IF(มค!G31="","",มค!G31)</f>
        <v/>
      </c>
      <c r="JR30" s="404" t="str">
        <f>IF(มค!H31="","",มค!H31)</f>
        <v/>
      </c>
      <c r="JS30" s="404" t="str">
        <f>IF(มค!I31="","",มค!I31)</f>
        <v/>
      </c>
      <c r="JT30" s="404" t="str">
        <f>IF(มค!J31="","",มค!J31)</f>
        <v/>
      </c>
      <c r="JU30" s="404" t="str">
        <f>IF(มค!K31="","",มค!K31)</f>
        <v/>
      </c>
      <c r="JV30" s="404" t="str">
        <f>IF(มค!L31="","",มค!L31)</f>
        <v/>
      </c>
      <c r="JW30" s="404" t="str">
        <f>IF(มค!M31="","",มค!M31)</f>
        <v/>
      </c>
      <c r="JX30" s="404" t="str">
        <f>IF(มค!N31="","",มค!N31)</f>
        <v/>
      </c>
      <c r="JY30" s="404" t="str">
        <f>IF(มค!O31="","",มค!O31)</f>
        <v/>
      </c>
      <c r="JZ30" s="404" t="str">
        <f>IF(มค!P31="","",มค!P31)</f>
        <v/>
      </c>
      <c r="KA30" s="404" t="str">
        <f>IF(มค!Q31="","",มค!Q31)</f>
        <v/>
      </c>
      <c r="KB30" s="404" t="str">
        <f>IF(มค!R31="","",มค!R31)</f>
        <v/>
      </c>
      <c r="KC30" s="404" t="str">
        <f>IF(มค!S31="","",มค!S31)</f>
        <v/>
      </c>
      <c r="KD30" s="404" t="str">
        <f>IF(มค!T31="","",มค!T31)</f>
        <v/>
      </c>
      <c r="KE30" s="404" t="str">
        <f>IF(มค!U31="","",มค!U31)</f>
        <v/>
      </c>
      <c r="KF30" s="404" t="str">
        <f>IF(มค!V31="","",มค!V31)</f>
        <v/>
      </c>
      <c r="KG30" s="404" t="str">
        <f>IF(มค!W31="","",มค!W31)</f>
        <v/>
      </c>
      <c r="KH30" s="404" t="str">
        <f>IF(มค!X31="","",มค!X31)</f>
        <v/>
      </c>
      <c r="KI30" s="404" t="str">
        <f>IF(มค!Y31="","",มค!Y31)</f>
        <v/>
      </c>
      <c r="KJ30" s="404" t="str">
        <f>IF(มค!Z31="","",มค!Z31)</f>
        <v/>
      </c>
      <c r="KK30" s="404" t="str">
        <f>IF(มค!AA31="","",มค!AA31)</f>
        <v/>
      </c>
      <c r="KL30" s="404" t="str">
        <f>IF(มค!AB31="","",มค!AB31)</f>
        <v/>
      </c>
      <c r="KM30" s="404" t="str">
        <f>IF(มค!AC31="","",มค!AC31)</f>
        <v/>
      </c>
      <c r="KN30" s="404" t="str">
        <f>IF(มค!AD31="","",มค!AD31)</f>
        <v/>
      </c>
      <c r="KO30" s="404" t="str">
        <f>IF(มค!AE31="","",มค!AE31)</f>
        <v/>
      </c>
      <c r="KP30" s="404" t="str">
        <f>IF(มค!AF31="","",มค!AF31)</f>
        <v/>
      </c>
      <c r="KQ30" s="404" t="str">
        <f>IF(มค!AG31="","",มค!AG31)</f>
        <v/>
      </c>
      <c r="KR30" s="404" t="str">
        <f>IF(มค!AH31="","",มค!AH31)</f>
        <v/>
      </c>
      <c r="KS30" s="404" t="str">
        <f>IF(มค!AI31="","",มค!AI31)</f>
        <v/>
      </c>
      <c r="KT30" s="402" t="str">
        <f>IF(มค!AJ31="","",มค!AJ31)</f>
        <v/>
      </c>
      <c r="KU30" s="401" t="str">
        <f>IF(ข้อมูลนร.2!D31="","",ข้อมูลนร.2!D31)</f>
        <v/>
      </c>
      <c r="KV30" s="402"/>
      <c r="KW30" s="404" t="str">
        <f>IF(กพ!E31="","",กพ!E31)</f>
        <v/>
      </c>
      <c r="KX30" s="404" t="str">
        <f>IF(กพ!F31="","",กพ!F31)</f>
        <v/>
      </c>
      <c r="KY30" s="404" t="str">
        <f>IF(กพ!G31="","",กพ!G31)</f>
        <v/>
      </c>
      <c r="KZ30" s="404" t="str">
        <f>IF(กพ!H31="","",กพ!H31)</f>
        <v/>
      </c>
      <c r="LA30" s="404" t="str">
        <f>IF(กพ!I31="","",กพ!I31)</f>
        <v/>
      </c>
      <c r="LB30" s="404" t="str">
        <f>IF(กพ!J31="","",กพ!J31)</f>
        <v/>
      </c>
      <c r="LC30" s="404" t="str">
        <f>IF(กพ!K31="","",กพ!K31)</f>
        <v/>
      </c>
      <c r="LD30" s="404" t="str">
        <f>IF(กพ!L31="","",กพ!L31)</f>
        <v/>
      </c>
      <c r="LE30" s="404" t="str">
        <f>IF(กพ!M31="","",กพ!M31)</f>
        <v/>
      </c>
      <c r="LF30" s="404" t="str">
        <f>IF(กพ!N31="","",กพ!N31)</f>
        <v/>
      </c>
      <c r="LG30" s="404" t="str">
        <f>IF(กพ!O31="","",กพ!O31)</f>
        <v/>
      </c>
      <c r="LH30" s="404" t="str">
        <f>IF(กพ!P31="","",กพ!P31)</f>
        <v/>
      </c>
      <c r="LI30" s="404" t="str">
        <f>IF(กพ!Q31="","",กพ!Q31)</f>
        <v/>
      </c>
      <c r="LJ30" s="404" t="str">
        <f>IF(กพ!R31="","",กพ!R31)</f>
        <v/>
      </c>
      <c r="LK30" s="404" t="str">
        <f>IF(กพ!S31="","",กพ!S31)</f>
        <v/>
      </c>
      <c r="LL30" s="404" t="str">
        <f>IF(กพ!T31="","",กพ!T31)</f>
        <v/>
      </c>
      <c r="LM30" s="404" t="str">
        <f>IF(กพ!U31="","",กพ!U31)</f>
        <v/>
      </c>
      <c r="LN30" s="404" t="str">
        <f>IF(กพ!V31="","",กพ!V31)</f>
        <v/>
      </c>
      <c r="LO30" s="404" t="str">
        <f>IF(กพ!W31="","",กพ!W31)</f>
        <v/>
      </c>
      <c r="LP30" s="404" t="str">
        <f>IF(กพ!X31="","",กพ!X31)</f>
        <v/>
      </c>
      <c r="LQ30" s="404" t="str">
        <f>IF(กพ!Y31="","",กพ!Y31)</f>
        <v/>
      </c>
      <c r="LR30" s="404" t="str">
        <f>IF(กพ!Z31="","",กพ!Z31)</f>
        <v/>
      </c>
      <c r="LS30" s="404" t="str">
        <f>IF(กพ!AA31="","",กพ!AA31)</f>
        <v/>
      </c>
      <c r="LT30" s="404" t="str">
        <f>IF(กพ!AB31="","",กพ!AB31)</f>
        <v/>
      </c>
      <c r="LU30" s="404" t="str">
        <f>IF(กพ!AC31="","",กพ!AC31)</f>
        <v/>
      </c>
      <c r="LV30" s="404" t="str">
        <f>IF(กพ!AD31="","",กพ!AD31)</f>
        <v/>
      </c>
      <c r="LW30" s="404" t="str">
        <f>IF(กพ!AE31="","",กพ!AE31)</f>
        <v/>
      </c>
      <c r="LX30" s="404" t="str">
        <f>IF(กพ!AF31="","",กพ!AF31)</f>
        <v/>
      </c>
      <c r="LY30" s="404" t="str">
        <f>IF(กพ!AG31="","",กพ!AG31)</f>
        <v/>
      </c>
      <c r="LZ30" s="404" t="str">
        <f>IF(กพ!AH31="","",กพ!AH31)</f>
        <v/>
      </c>
      <c r="MA30" s="404" t="str">
        <f>IF(กพ!AI31="","",กพ!AI31)</f>
        <v/>
      </c>
      <c r="MB30" s="402" t="str">
        <f>IF(กพ!AJ31="","",กพ!AJ31)</f>
        <v/>
      </c>
      <c r="MC30" s="401" t="str">
        <f>IF(ข้อมูลนร.2!D31="","",ข้อมูลนร.2!D31)</f>
        <v/>
      </c>
      <c r="MD30" s="402"/>
      <c r="ME30" s="404" t="str">
        <f>IF(มีค!E31="","",มีค!E31)</f>
        <v/>
      </c>
      <c r="MF30" s="404" t="str">
        <f>IF(มีค!F31="","",มีค!F31)</f>
        <v/>
      </c>
      <c r="MG30" s="404" t="str">
        <f>IF(มีค!G31="","",มีค!G31)</f>
        <v/>
      </c>
      <c r="MH30" s="404" t="str">
        <f>IF(มีค!H31="","",มีค!H31)</f>
        <v/>
      </c>
      <c r="MI30" s="404" t="str">
        <f>IF(มีค!I31="","",มีค!I31)</f>
        <v/>
      </c>
      <c r="MJ30" s="404" t="str">
        <f>IF(มีค!J31="","",มีค!J31)</f>
        <v/>
      </c>
      <c r="MK30" s="404" t="str">
        <f>IF(มีค!K31="","",มีค!K31)</f>
        <v/>
      </c>
      <c r="ML30" s="404" t="str">
        <f>IF(มีค!L31="","",มีค!L31)</f>
        <v/>
      </c>
      <c r="MM30" s="404" t="str">
        <f>IF(มีค!M31="","",มีค!M31)</f>
        <v/>
      </c>
      <c r="MN30" s="404" t="str">
        <f>IF(มีค!N31="","",มีค!N31)</f>
        <v/>
      </c>
      <c r="MO30" s="404" t="str">
        <f>IF(มีค!O31="","",มีค!O31)</f>
        <v/>
      </c>
      <c r="MP30" s="404" t="str">
        <f>IF(มีค!P31="","",มีค!P31)</f>
        <v/>
      </c>
      <c r="MQ30" s="404" t="str">
        <f>IF(มีค!Q31="","",มีค!Q31)</f>
        <v/>
      </c>
      <c r="MR30" s="404" t="str">
        <f>IF(มีค!R31="","",มีค!R31)</f>
        <v/>
      </c>
      <c r="MS30" s="404" t="str">
        <f>IF(มีค!S31="","",มีค!S31)</f>
        <v/>
      </c>
      <c r="MT30" s="404" t="str">
        <f>IF(มีค!T31="","",มีค!T31)</f>
        <v/>
      </c>
      <c r="MU30" s="404" t="str">
        <f>IF(มีค!U31="","",มีค!U31)</f>
        <v/>
      </c>
      <c r="MV30" s="404" t="str">
        <f>IF(มีค!V31="","",มีค!V31)</f>
        <v/>
      </c>
      <c r="MW30" s="404" t="str">
        <f>IF(มีค!W31="","",มีค!W31)</f>
        <v/>
      </c>
      <c r="MX30" s="404" t="str">
        <f>IF(มีค!X31="","",มีค!X31)</f>
        <v/>
      </c>
      <c r="MY30" s="404" t="str">
        <f>IF(มีค!Y31="","",มีค!Y31)</f>
        <v/>
      </c>
      <c r="MZ30" s="404" t="str">
        <f>IF(มีค!Z31="","",มีค!Z31)</f>
        <v/>
      </c>
      <c r="NA30" s="404" t="str">
        <f>IF(มีค!AA31="","",มีค!AA31)</f>
        <v/>
      </c>
      <c r="NB30" s="404" t="str">
        <f>IF(มีค!AB31="","",มีค!AB31)</f>
        <v/>
      </c>
      <c r="NC30" s="404" t="str">
        <f>IF(มีค!AC31="","",มีค!AC31)</f>
        <v/>
      </c>
      <c r="ND30" s="404" t="str">
        <f>IF(มีค!AD31="","",มีค!AD31)</f>
        <v/>
      </c>
      <c r="NE30" s="404" t="str">
        <f>IF(มีค!AE31="","",มีค!AE31)</f>
        <v/>
      </c>
      <c r="NF30" s="404" t="str">
        <f>IF(มีค!AF31="","",มีค!AF31)</f>
        <v/>
      </c>
      <c r="NG30" s="404" t="str">
        <f>IF(มีค!AG31="","",มีค!AG31)</f>
        <v/>
      </c>
      <c r="NH30" s="404" t="str">
        <f>IF(มีค!AH31="","",มีค!AH31)</f>
        <v/>
      </c>
      <c r="NI30" s="404" t="str">
        <f>IF(มีค!AI31="","",มีค!AI31)</f>
        <v/>
      </c>
      <c r="NJ30" s="402" t="str">
        <f>IF(มีค!AJ31="","",มีค!AJ31)</f>
        <v/>
      </c>
    </row>
    <row r="31" spans="1:374" s="231" customFormat="1" ht="18" customHeight="1">
      <c r="A31" s="401" t="str">
        <f>IF(ข้อมูลนร.2!D32="","",ข้อมูลนร.2!D32)</f>
        <v/>
      </c>
      <c r="B31" s="402"/>
      <c r="C31" s="403" t="str">
        <f>IF(พค!E32="","",พค!E32)</f>
        <v/>
      </c>
      <c r="D31" s="403" t="str">
        <f>IF(พค!F32="","",พค!F32)</f>
        <v/>
      </c>
      <c r="E31" s="403" t="str">
        <f>IF(พค!G32="","",พค!G32)</f>
        <v/>
      </c>
      <c r="F31" s="403" t="str">
        <f>IF(พค!H32="","",พค!H32)</f>
        <v/>
      </c>
      <c r="G31" s="403" t="str">
        <f>IF(พค!I32="","",พค!I32)</f>
        <v/>
      </c>
      <c r="H31" s="403" t="str">
        <f>IF(พค!J32="","",พค!J32)</f>
        <v/>
      </c>
      <c r="I31" s="403" t="str">
        <f>IF(พค!K32="","",พค!K32)</f>
        <v/>
      </c>
      <c r="J31" s="403" t="str">
        <f>IF(พค!L32="","",พค!L32)</f>
        <v/>
      </c>
      <c r="K31" s="403" t="str">
        <f>IF(พค!M32="","",พค!M32)</f>
        <v/>
      </c>
      <c r="L31" s="403" t="str">
        <f>IF(พค!N32="","",พค!N32)</f>
        <v/>
      </c>
      <c r="M31" s="403" t="str">
        <f>IF(พค!O32="","",พค!O32)</f>
        <v/>
      </c>
      <c r="N31" s="403" t="str">
        <f>IF(พค!P32="","",พค!P32)</f>
        <v/>
      </c>
      <c r="O31" s="403" t="str">
        <f>IF(พค!Q32="","",พค!Q32)</f>
        <v/>
      </c>
      <c r="P31" s="403" t="str">
        <f>IF(พค!R32="","",พค!R32)</f>
        <v/>
      </c>
      <c r="Q31" s="403" t="str">
        <f>IF(พค!S32="","",พค!S32)</f>
        <v/>
      </c>
      <c r="R31" s="403" t="str">
        <f>IF(พค!T32="","",พค!T32)</f>
        <v/>
      </c>
      <c r="S31" s="403" t="str">
        <f>IF(พค!U32="","",พค!U32)</f>
        <v/>
      </c>
      <c r="T31" s="403" t="str">
        <f>IF(พค!V32="","",พค!V32)</f>
        <v/>
      </c>
      <c r="U31" s="403" t="str">
        <f>IF(พค!W32="","",พค!W32)</f>
        <v/>
      </c>
      <c r="V31" s="403" t="str">
        <f>IF(พค!X32="","",พค!X32)</f>
        <v/>
      </c>
      <c r="W31" s="403" t="str">
        <f>IF(พค!Y32="","",พค!Y32)</f>
        <v/>
      </c>
      <c r="X31" s="403" t="str">
        <f>IF(พค!Z32="","",พค!Z32)</f>
        <v/>
      </c>
      <c r="Y31" s="403" t="str">
        <f>IF(พค!AA32="","",พค!AA32)</f>
        <v/>
      </c>
      <c r="Z31" s="403" t="str">
        <f>IF(พค!AB32="","",พค!AB32)</f>
        <v/>
      </c>
      <c r="AA31" s="403" t="str">
        <f>IF(พค!AC32="","",พค!AC32)</f>
        <v/>
      </c>
      <c r="AB31" s="403" t="str">
        <f>IF(พค!AD32="","",พค!AD32)</f>
        <v/>
      </c>
      <c r="AC31" s="403" t="str">
        <f>IF(พค!AE32="","",พค!AE32)</f>
        <v/>
      </c>
      <c r="AD31" s="403" t="str">
        <f>IF(พค!AF32="","",พค!AF32)</f>
        <v/>
      </c>
      <c r="AE31" s="403" t="str">
        <f>IF(พค!AG32="","",พค!AG32)</f>
        <v/>
      </c>
      <c r="AF31" s="403" t="str">
        <f>IF(พค!AH32="","",พค!AH32)</f>
        <v/>
      </c>
      <c r="AG31" s="403" t="str">
        <f>IF(พค!AI32="","",พค!AI32)</f>
        <v/>
      </c>
      <c r="AH31" s="402" t="str">
        <f>IF(พค!AJ32="","",พค!AJ32)</f>
        <v/>
      </c>
      <c r="AI31" s="401" t="str">
        <f>IF(ข้อมูลนร.2!D32="","",ข้อมูลนร.2!D32)</f>
        <v/>
      </c>
      <c r="AJ31" s="402"/>
      <c r="AK31" s="404" t="str">
        <f>IF(มิย!E32="","",มิย!E32)</f>
        <v/>
      </c>
      <c r="AL31" s="404" t="str">
        <f>IF(มิย!F32="","",มิย!F32)</f>
        <v/>
      </c>
      <c r="AM31" s="404" t="str">
        <f>IF(มิย!G32="","",มิย!G32)</f>
        <v/>
      </c>
      <c r="AN31" s="404" t="str">
        <f>IF(มิย!H32="","",มิย!H32)</f>
        <v/>
      </c>
      <c r="AO31" s="404" t="str">
        <f>IF(มิย!I32="","",มิย!I32)</f>
        <v/>
      </c>
      <c r="AP31" s="404" t="str">
        <f>IF(มิย!J32="","",มิย!J32)</f>
        <v/>
      </c>
      <c r="AQ31" s="404" t="str">
        <f>IF(มิย!K32="","",มิย!K32)</f>
        <v/>
      </c>
      <c r="AR31" s="404" t="str">
        <f>IF(มิย!L32="","",มิย!L32)</f>
        <v/>
      </c>
      <c r="AS31" s="404" t="str">
        <f>IF(มิย!M32="","",มิย!M32)</f>
        <v/>
      </c>
      <c r="AT31" s="404" t="str">
        <f>IF(มิย!N32="","",มิย!N32)</f>
        <v/>
      </c>
      <c r="AU31" s="404" t="str">
        <f>IF(มิย!O32="","",มิย!O32)</f>
        <v/>
      </c>
      <c r="AV31" s="404" t="str">
        <f>IF(มิย!P32="","",มิย!P32)</f>
        <v/>
      </c>
      <c r="AW31" s="404" t="str">
        <f>IF(มิย!Q32="","",มิย!Q32)</f>
        <v/>
      </c>
      <c r="AX31" s="404" t="str">
        <f>IF(มิย!R32="","",มิย!R32)</f>
        <v/>
      </c>
      <c r="AY31" s="404" t="str">
        <f>IF(มิย!S32="","",มิย!S32)</f>
        <v/>
      </c>
      <c r="AZ31" s="404" t="str">
        <f>IF(มิย!T32="","",มิย!T32)</f>
        <v/>
      </c>
      <c r="BA31" s="404" t="str">
        <f>IF(มิย!U32="","",มิย!U32)</f>
        <v/>
      </c>
      <c r="BB31" s="404" t="str">
        <f>IF(มิย!V32="","",มิย!V32)</f>
        <v/>
      </c>
      <c r="BC31" s="404" t="str">
        <f>IF(มิย!W32="","",มิย!W32)</f>
        <v/>
      </c>
      <c r="BD31" s="404" t="str">
        <f>IF(มิย!X32="","",มิย!X32)</f>
        <v/>
      </c>
      <c r="BE31" s="404" t="str">
        <f>IF(มิย!Y32="","",มิย!Y32)</f>
        <v/>
      </c>
      <c r="BF31" s="404" t="str">
        <f>IF(มิย!Z32="","",มิย!Z32)</f>
        <v/>
      </c>
      <c r="BG31" s="404" t="str">
        <f>IF(มิย!AA32="","",มิย!AA32)</f>
        <v/>
      </c>
      <c r="BH31" s="404" t="str">
        <f>IF(มิย!AB32="","",มิย!AB32)</f>
        <v/>
      </c>
      <c r="BI31" s="404" t="str">
        <f>IF(มิย!AC32="","",มิย!AC32)</f>
        <v/>
      </c>
      <c r="BJ31" s="404" t="str">
        <f>IF(มิย!AD32="","",มิย!AD32)</f>
        <v/>
      </c>
      <c r="BK31" s="404" t="str">
        <f>IF(มิย!AE32="","",มิย!AE32)</f>
        <v/>
      </c>
      <c r="BL31" s="404" t="str">
        <f>IF(มิย!AF32="","",มิย!AF32)</f>
        <v/>
      </c>
      <c r="BM31" s="404" t="str">
        <f>IF(มิย!AG32="","",มิย!AG32)</f>
        <v/>
      </c>
      <c r="BN31" s="404" t="str">
        <f>IF(มิย!AH32="","",มิย!AH32)</f>
        <v/>
      </c>
      <c r="BO31" s="404" t="str">
        <f>IF(มิย!AI32="","",มิย!AI32)</f>
        <v/>
      </c>
      <c r="BP31" s="402" t="str">
        <f>IF(มิย!AJ32="","",มิย!AJ32)</f>
        <v/>
      </c>
      <c r="BQ31" s="401" t="str">
        <f>IF(ข้อมูลนร.2!D32="","",ข้อมูลนร.2!D32)</f>
        <v/>
      </c>
      <c r="BR31" s="402"/>
      <c r="BS31" s="402" t="str">
        <f>IF(กค!E32="","",กค!E32)</f>
        <v/>
      </c>
      <c r="BT31" s="404" t="str">
        <f>IF(กค!F32="","",กค!F32)</f>
        <v/>
      </c>
      <c r="BU31" s="404" t="str">
        <f>IF(กค!G32="","",กค!G32)</f>
        <v/>
      </c>
      <c r="BV31" s="404" t="str">
        <f>IF(กค!H32="","",กค!H32)</f>
        <v/>
      </c>
      <c r="BW31" s="404" t="str">
        <f>IF(กค!I32="","",กค!I32)</f>
        <v/>
      </c>
      <c r="BX31" s="404" t="str">
        <f>IF(กค!J32="","",กค!J32)</f>
        <v/>
      </c>
      <c r="BY31" s="404" t="str">
        <f>IF(กค!K32="","",กค!K32)</f>
        <v/>
      </c>
      <c r="BZ31" s="404" t="str">
        <f>IF(กค!L32="","",กค!L32)</f>
        <v/>
      </c>
      <c r="CA31" s="404" t="str">
        <f>IF(กค!M32="","",กค!M32)</f>
        <v/>
      </c>
      <c r="CB31" s="404" t="str">
        <f>IF(กค!N32="","",กค!N32)</f>
        <v/>
      </c>
      <c r="CC31" s="404" t="str">
        <f>IF(กค!O32="","",กค!O32)</f>
        <v/>
      </c>
      <c r="CD31" s="404" t="str">
        <f>IF(กค!P32="","",กค!P32)</f>
        <v/>
      </c>
      <c r="CE31" s="404" t="str">
        <f>IF(กค!Q32="","",กค!Q32)</f>
        <v/>
      </c>
      <c r="CF31" s="404" t="str">
        <f>IF(กค!R32="","",กค!R32)</f>
        <v/>
      </c>
      <c r="CG31" s="404" t="str">
        <f>IF(กค!S32="","",กค!S32)</f>
        <v/>
      </c>
      <c r="CH31" s="404" t="str">
        <f>IF(กค!T32="","",กค!T32)</f>
        <v/>
      </c>
      <c r="CI31" s="404" t="str">
        <f>IF(กค!U32="","",กค!U32)</f>
        <v/>
      </c>
      <c r="CJ31" s="404" t="str">
        <f>IF(กค!V32="","",กค!V32)</f>
        <v/>
      </c>
      <c r="CK31" s="404" t="str">
        <f>IF(กค!W32="","",กค!W32)</f>
        <v/>
      </c>
      <c r="CL31" s="404" t="str">
        <f>IF(กค!X32="","",กค!X32)</f>
        <v/>
      </c>
      <c r="CM31" s="404" t="str">
        <f>IF(กค!Y32="","",กค!Y32)</f>
        <v/>
      </c>
      <c r="CN31" s="404" t="str">
        <f>IF(กค!Z32="","",กค!Z32)</f>
        <v/>
      </c>
      <c r="CO31" s="404" t="str">
        <f>IF(กค!AA32="","",กค!AA32)</f>
        <v/>
      </c>
      <c r="CP31" s="404" t="str">
        <f>IF(กค!AB32="","",กค!AB32)</f>
        <v/>
      </c>
      <c r="CQ31" s="404" t="str">
        <f>IF(กค!AC32="","",กค!AC32)</f>
        <v/>
      </c>
      <c r="CR31" s="404" t="str">
        <f>IF(กค!AD32="","",กค!AD32)</f>
        <v/>
      </c>
      <c r="CS31" s="404" t="str">
        <f>IF(กค!AE32="","",กค!AE32)</f>
        <v/>
      </c>
      <c r="CT31" s="404" t="str">
        <f>IF(กค!AF32="","",กค!AF32)</f>
        <v/>
      </c>
      <c r="CU31" s="404" t="str">
        <f>IF(กค!AG32="","",กค!AG32)</f>
        <v/>
      </c>
      <c r="CV31" s="404" t="str">
        <f>IF(กค!AH32="","",กค!AH32)</f>
        <v/>
      </c>
      <c r="CW31" s="404" t="str">
        <f>IF(กค!AI32="","",กค!AI32)</f>
        <v/>
      </c>
      <c r="CX31" s="402" t="str">
        <f>IF(กค!AJ32="","",กค!AJ32)</f>
        <v/>
      </c>
      <c r="CY31" s="401" t="str">
        <f>IF(ข้อมูลนร.2!D32="","",ข้อมูลนร.2!D32)</f>
        <v/>
      </c>
      <c r="CZ31" s="402"/>
      <c r="DA31" s="404" t="str">
        <f>IF(สค!E32="","",สค!E32)</f>
        <v/>
      </c>
      <c r="DB31" s="404" t="str">
        <f>IF(สค!F32="","",สค!F32)</f>
        <v/>
      </c>
      <c r="DC31" s="404" t="str">
        <f>IF(สค!G32="","",สค!G32)</f>
        <v/>
      </c>
      <c r="DD31" s="404" t="str">
        <f>IF(สค!H32="","",สค!H32)</f>
        <v/>
      </c>
      <c r="DE31" s="404" t="str">
        <f>IF(สค!I32="","",สค!I32)</f>
        <v/>
      </c>
      <c r="DF31" s="404" t="str">
        <f>IF(สค!J32="","",สค!J32)</f>
        <v/>
      </c>
      <c r="DG31" s="404" t="str">
        <f>IF(สค!K32="","",สค!K32)</f>
        <v/>
      </c>
      <c r="DH31" s="404" t="str">
        <f>IF(สค!L32="","",สค!L32)</f>
        <v/>
      </c>
      <c r="DI31" s="404" t="str">
        <f>IF(สค!M32="","",สค!M32)</f>
        <v/>
      </c>
      <c r="DJ31" s="404" t="str">
        <f>IF(สค!N32="","",สค!N32)</f>
        <v/>
      </c>
      <c r="DK31" s="404" t="str">
        <f>IF(สค!O32="","",สค!O32)</f>
        <v/>
      </c>
      <c r="DL31" s="404" t="str">
        <f>IF(สค!P32="","",สค!P32)</f>
        <v/>
      </c>
      <c r="DM31" s="404" t="str">
        <f>IF(สค!Q32="","",สค!Q32)</f>
        <v/>
      </c>
      <c r="DN31" s="404" t="str">
        <f>IF(สค!R32="","",สค!R32)</f>
        <v/>
      </c>
      <c r="DO31" s="404" t="str">
        <f>IF(สค!S32="","",สค!S32)</f>
        <v/>
      </c>
      <c r="DP31" s="404" t="str">
        <f>IF(สค!T32="","",สค!T32)</f>
        <v/>
      </c>
      <c r="DQ31" s="404" t="str">
        <f>IF(สค!U32="","",สค!U32)</f>
        <v/>
      </c>
      <c r="DR31" s="404" t="str">
        <f>IF(สค!V32="","",สค!V32)</f>
        <v/>
      </c>
      <c r="DS31" s="404" t="str">
        <f>IF(สค!W32="","",สค!W32)</f>
        <v/>
      </c>
      <c r="DT31" s="404" t="str">
        <f>IF(สค!X32="","",สค!X32)</f>
        <v/>
      </c>
      <c r="DU31" s="404" t="str">
        <f>IF(สค!Y32="","",สค!Y32)</f>
        <v/>
      </c>
      <c r="DV31" s="404" t="str">
        <f>IF(สค!Z32="","",สค!Z32)</f>
        <v/>
      </c>
      <c r="DW31" s="404" t="str">
        <f>IF(สค!AA32="","",สค!AA32)</f>
        <v/>
      </c>
      <c r="DX31" s="404" t="str">
        <f>IF(สค!AB32="","",สค!AB32)</f>
        <v/>
      </c>
      <c r="DY31" s="404" t="str">
        <f>IF(สค!AC32="","",สค!AC32)</f>
        <v/>
      </c>
      <c r="DZ31" s="404" t="str">
        <f>IF(สค!AD32="","",สค!AD32)</f>
        <v/>
      </c>
      <c r="EA31" s="404" t="str">
        <f>IF(สค!AE32="","",สค!AE32)</f>
        <v/>
      </c>
      <c r="EB31" s="404" t="str">
        <f>IF(สค!AF32="","",สค!AF32)</f>
        <v/>
      </c>
      <c r="EC31" s="404" t="str">
        <f>IF(สค!AG32="","",สค!AG32)</f>
        <v/>
      </c>
      <c r="ED31" s="404" t="str">
        <f>IF(สค!AH32="","",สค!AH32)</f>
        <v/>
      </c>
      <c r="EE31" s="404" t="str">
        <f>IF(สค!AI32="","",สค!AI32)</f>
        <v/>
      </c>
      <c r="EF31" s="402" t="str">
        <f>IF(สค!AJ32="","",สค!AJ32)</f>
        <v/>
      </c>
      <c r="EG31" s="401" t="str">
        <f>IF(ข้อมูลนร.2!D32="","",ข้อมูลนร.2!D32)</f>
        <v/>
      </c>
      <c r="EH31" s="402"/>
      <c r="EI31" s="404" t="str">
        <f>IF(กย!E32="","",กย!E32)</f>
        <v/>
      </c>
      <c r="EJ31" s="404" t="str">
        <f>IF(กย!F32="","",กย!F32)</f>
        <v/>
      </c>
      <c r="EK31" s="404" t="str">
        <f>IF(กย!G32="","",กย!G32)</f>
        <v/>
      </c>
      <c r="EL31" s="404" t="str">
        <f>IF(กย!H32="","",กย!H32)</f>
        <v/>
      </c>
      <c r="EM31" s="404" t="str">
        <f>IF(กย!I32="","",กย!I32)</f>
        <v/>
      </c>
      <c r="EN31" s="404" t="str">
        <f>IF(กย!J32="","",กย!J32)</f>
        <v/>
      </c>
      <c r="EO31" s="404" t="str">
        <f>IF(กย!K32="","",กย!K32)</f>
        <v/>
      </c>
      <c r="EP31" s="404" t="str">
        <f>IF(กย!L32="","",กย!L32)</f>
        <v/>
      </c>
      <c r="EQ31" s="404" t="str">
        <f>IF(กย!M32="","",กย!M32)</f>
        <v/>
      </c>
      <c r="ER31" s="404" t="str">
        <f>IF(กย!N32="","",กย!N32)</f>
        <v/>
      </c>
      <c r="ES31" s="404" t="str">
        <f>IF(กย!O32="","",กย!O32)</f>
        <v/>
      </c>
      <c r="ET31" s="404" t="str">
        <f>IF(กย!P32="","",กย!P32)</f>
        <v/>
      </c>
      <c r="EU31" s="404" t="str">
        <f>IF(กย!Q32="","",กย!Q32)</f>
        <v/>
      </c>
      <c r="EV31" s="404" t="str">
        <f>IF(กย!R32="","",กย!R32)</f>
        <v/>
      </c>
      <c r="EW31" s="404" t="str">
        <f>IF(กย!S32="","",กย!S32)</f>
        <v/>
      </c>
      <c r="EX31" s="404" t="str">
        <f>IF(กย!T32="","",กย!T32)</f>
        <v/>
      </c>
      <c r="EY31" s="404" t="str">
        <f>IF(กย!U32="","",กย!U32)</f>
        <v/>
      </c>
      <c r="EZ31" s="404" t="str">
        <f>IF(กย!V32="","",กย!V32)</f>
        <v/>
      </c>
      <c r="FA31" s="404" t="str">
        <f>IF(กย!W32="","",กย!W32)</f>
        <v/>
      </c>
      <c r="FB31" s="404" t="str">
        <f>IF(กย!X32="","",กย!X32)</f>
        <v/>
      </c>
      <c r="FC31" s="404" t="str">
        <f>IF(กย!Y32="","",กย!Y32)</f>
        <v/>
      </c>
      <c r="FD31" s="404" t="str">
        <f>IF(กย!Z32="","",กย!Z32)</f>
        <v/>
      </c>
      <c r="FE31" s="404" t="str">
        <f>IF(กย!AA32="","",กย!AA32)</f>
        <v/>
      </c>
      <c r="FF31" s="404" t="str">
        <f>IF(กย!AB32="","",กย!AB32)</f>
        <v/>
      </c>
      <c r="FG31" s="404" t="str">
        <f>IF(กย!AC32="","",กย!AC32)</f>
        <v/>
      </c>
      <c r="FH31" s="404" t="str">
        <f>IF(กย!AD32="","",กย!AD32)</f>
        <v/>
      </c>
      <c r="FI31" s="404" t="str">
        <f>IF(กย!AE32="","",กย!AE32)</f>
        <v/>
      </c>
      <c r="FJ31" s="404" t="str">
        <f>IF(กย!AF32="","",กย!AF32)</f>
        <v/>
      </c>
      <c r="FK31" s="404" t="str">
        <f>IF(กย!AG32="","",กย!AG32)</f>
        <v/>
      </c>
      <c r="FL31" s="404" t="str">
        <f>IF(กย!AH32="","",กย!AH32)</f>
        <v/>
      </c>
      <c r="FM31" s="404" t="str">
        <f>IF(กย!AI32="","",กย!AI32)</f>
        <v/>
      </c>
      <c r="FN31" s="402" t="str">
        <f>IF(กย!AJ32="","",กย!AJ32)</f>
        <v/>
      </c>
      <c r="FO31" s="401" t="str">
        <f>IF(ข้อมูลนร.2!D32="","",ข้อมูลนร.2!D32)</f>
        <v/>
      </c>
      <c r="FP31" s="402"/>
      <c r="FQ31" s="404" t="str">
        <f>IF(ตค!E32="","",ตค!E32)</f>
        <v/>
      </c>
      <c r="FR31" s="404" t="str">
        <f>IF(ตค!F32="","",ตค!F32)</f>
        <v/>
      </c>
      <c r="FS31" s="404" t="str">
        <f>IF(ตค!G32="","",ตค!G32)</f>
        <v/>
      </c>
      <c r="FT31" s="404" t="str">
        <f>IF(ตค!H32="","",ตค!H32)</f>
        <v/>
      </c>
      <c r="FU31" s="404" t="str">
        <f>IF(ตค!I32="","",ตค!I32)</f>
        <v/>
      </c>
      <c r="FV31" s="404" t="str">
        <f>IF(ตค!J32="","",ตค!J32)</f>
        <v/>
      </c>
      <c r="FW31" s="404" t="str">
        <f>IF(ตค!K32="","",ตค!K32)</f>
        <v/>
      </c>
      <c r="FX31" s="404" t="str">
        <f>IF(ตค!L32="","",ตค!L32)</f>
        <v/>
      </c>
      <c r="FY31" s="404" t="str">
        <f>IF(ตค!M32="","",ตค!M32)</f>
        <v/>
      </c>
      <c r="FZ31" s="404" t="str">
        <f>IF(ตค!N32="","",ตค!N32)</f>
        <v/>
      </c>
      <c r="GA31" s="404" t="str">
        <f>IF(ตค!O32="","",ตค!O32)</f>
        <v/>
      </c>
      <c r="GB31" s="404" t="str">
        <f>IF(ตค!P32="","",ตค!P32)</f>
        <v/>
      </c>
      <c r="GC31" s="404" t="str">
        <f>IF(ตค!Q32="","",ตค!Q32)</f>
        <v/>
      </c>
      <c r="GD31" s="404" t="str">
        <f>IF(ตค!R32="","",ตค!R32)</f>
        <v/>
      </c>
      <c r="GE31" s="404" t="str">
        <f>IF(ตค!S32="","",ตค!S32)</f>
        <v/>
      </c>
      <c r="GF31" s="404" t="str">
        <f>IF(ตค!T32="","",ตค!T32)</f>
        <v/>
      </c>
      <c r="GG31" s="404" t="str">
        <f>IF(ตค!U32="","",ตค!U32)</f>
        <v/>
      </c>
      <c r="GH31" s="404" t="str">
        <f>IF(ตค!V32="","",ตค!V32)</f>
        <v/>
      </c>
      <c r="GI31" s="404" t="str">
        <f>IF(ตค!W32="","",ตค!W32)</f>
        <v/>
      </c>
      <c r="GJ31" s="404" t="str">
        <f>IF(ตค!X32="","",ตค!X32)</f>
        <v/>
      </c>
      <c r="GK31" s="404" t="str">
        <f>IF(ตค!Y32="","",ตค!Y32)</f>
        <v/>
      </c>
      <c r="GL31" s="404" t="str">
        <f>IF(ตค!Z32="","",ตค!Z32)</f>
        <v/>
      </c>
      <c r="GM31" s="404" t="str">
        <f>IF(ตค!AA32="","",ตค!AA32)</f>
        <v/>
      </c>
      <c r="GN31" s="404" t="str">
        <f>IF(ตค!AB32="","",ตค!AB32)</f>
        <v/>
      </c>
      <c r="GO31" s="404" t="str">
        <f>IF(ตค!AC32="","",ตค!AC32)</f>
        <v/>
      </c>
      <c r="GP31" s="404" t="str">
        <f>IF(ตค!AD32="","",ตค!AD32)</f>
        <v/>
      </c>
      <c r="GQ31" s="404" t="str">
        <f>IF(ตค!AE32="","",ตค!AE32)</f>
        <v/>
      </c>
      <c r="GR31" s="404" t="str">
        <f>IF(ตค!AF32="","",ตค!AF32)</f>
        <v/>
      </c>
      <c r="GS31" s="404" t="str">
        <f>IF(ตค!AG32="","",ตค!AG32)</f>
        <v/>
      </c>
      <c r="GT31" s="404" t="str">
        <f>IF(ตค!AH32="","",ตค!AH32)</f>
        <v/>
      </c>
      <c r="GU31" s="404" t="str">
        <f>IF(ตค!AI32="","",ตค!AI32)</f>
        <v/>
      </c>
      <c r="GV31" s="402" t="str">
        <f>IF(ตค!AJ32="","",ตค!AJ32)</f>
        <v/>
      </c>
      <c r="GW31" s="401" t="str">
        <f>IF(ข้อมูลนร.2!D32="","",ข้อมูลนร.2!D32)</f>
        <v/>
      </c>
      <c r="GX31" s="402"/>
      <c r="GY31" s="403" t="str">
        <f>IF(พย!E32="","",พย!E32)</f>
        <v/>
      </c>
      <c r="GZ31" s="403" t="str">
        <f>IF(พย!F32="","",พย!F32)</f>
        <v/>
      </c>
      <c r="HA31" s="403" t="str">
        <f>IF(พย!G32="","",พย!G32)</f>
        <v/>
      </c>
      <c r="HB31" s="403" t="str">
        <f>IF(พย!H32="","",พย!H32)</f>
        <v/>
      </c>
      <c r="HC31" s="403" t="str">
        <f>IF(พย!I32="","",พย!I32)</f>
        <v/>
      </c>
      <c r="HD31" s="403" t="str">
        <f>IF(พย!J32="","",พย!J32)</f>
        <v/>
      </c>
      <c r="HE31" s="403" t="str">
        <f>IF(พย!K32="","",พย!K32)</f>
        <v/>
      </c>
      <c r="HF31" s="403" t="str">
        <f>IF(พย!L32="","",พย!L32)</f>
        <v/>
      </c>
      <c r="HG31" s="403" t="str">
        <f>IF(พย!M32="","",พย!M32)</f>
        <v/>
      </c>
      <c r="HH31" s="403" t="str">
        <f>IF(พย!N32="","",พย!N32)</f>
        <v/>
      </c>
      <c r="HI31" s="403" t="str">
        <f>IF(พย!O32="","",พย!O32)</f>
        <v/>
      </c>
      <c r="HJ31" s="403" t="str">
        <f>IF(พย!P32="","",พย!P32)</f>
        <v/>
      </c>
      <c r="HK31" s="403" t="str">
        <f>IF(พย!Q32="","",พย!Q32)</f>
        <v/>
      </c>
      <c r="HL31" s="403" t="str">
        <f>IF(พย!R32="","",พย!R32)</f>
        <v/>
      </c>
      <c r="HM31" s="403" t="str">
        <f>IF(พย!S32="","",พย!S32)</f>
        <v/>
      </c>
      <c r="HN31" s="403" t="str">
        <f>IF(พย!T32="","",พย!T32)</f>
        <v/>
      </c>
      <c r="HO31" s="403" t="str">
        <f>IF(พย!U32="","",พย!U32)</f>
        <v/>
      </c>
      <c r="HP31" s="403" t="str">
        <f>IF(พย!V32="","",พย!V32)</f>
        <v/>
      </c>
      <c r="HQ31" s="403" t="str">
        <f>IF(พย!W32="","",พย!W32)</f>
        <v/>
      </c>
      <c r="HR31" s="403" t="str">
        <f>IF(พย!X32="","",พย!X32)</f>
        <v/>
      </c>
      <c r="HS31" s="403" t="str">
        <f>IF(พย!Y32="","",พย!Y32)</f>
        <v/>
      </c>
      <c r="HT31" s="403" t="str">
        <f>IF(พย!Z32="","",พย!Z32)</f>
        <v/>
      </c>
      <c r="HU31" s="403" t="str">
        <f>IF(พย!AA32="","",พย!AA32)</f>
        <v/>
      </c>
      <c r="HV31" s="403" t="str">
        <f>IF(พย!AB32="","",พย!AB32)</f>
        <v/>
      </c>
      <c r="HW31" s="403" t="str">
        <f>IF(พย!AC32="","",พย!AC32)</f>
        <v/>
      </c>
      <c r="HX31" s="403" t="str">
        <f>IF(พย!AD32="","",พย!AD32)</f>
        <v/>
      </c>
      <c r="HY31" s="403" t="str">
        <f>IF(พย!AE32="","",พย!AE32)</f>
        <v/>
      </c>
      <c r="HZ31" s="403" t="str">
        <f>IF(พย!AF32="","",พย!AF32)</f>
        <v/>
      </c>
      <c r="IA31" s="403" t="str">
        <f>IF(พย!AG32="","",พย!AG32)</f>
        <v/>
      </c>
      <c r="IB31" s="403" t="str">
        <f>IF(พย!AH32="","",พย!AH32)</f>
        <v/>
      </c>
      <c r="IC31" s="403" t="str">
        <f>IF(พย!AI32="","",พย!AI32)</f>
        <v/>
      </c>
      <c r="ID31" s="402" t="str">
        <f>IF(พย!AJ32="","",พย!AJ32)</f>
        <v/>
      </c>
      <c r="IE31" s="401" t="str">
        <f>IF(ข้อมูลนร.2!D32="","",ข้อมูลนร.2!D32)</f>
        <v/>
      </c>
      <c r="IF31" s="402"/>
      <c r="IG31" s="404" t="str">
        <f>IF(ธค!E32="","",ธค!E32)</f>
        <v/>
      </c>
      <c r="IH31" s="404" t="str">
        <f>IF(ธค!F32="","",ธค!F32)</f>
        <v/>
      </c>
      <c r="II31" s="404" t="str">
        <f>IF(ธค!G32="","",ธค!G32)</f>
        <v/>
      </c>
      <c r="IJ31" s="404" t="str">
        <f>IF(ธค!H32="","",ธค!H32)</f>
        <v/>
      </c>
      <c r="IK31" s="404" t="str">
        <f>IF(ธค!I32="","",ธค!I32)</f>
        <v/>
      </c>
      <c r="IL31" s="404" t="str">
        <f>IF(ธค!J32="","",ธค!J32)</f>
        <v/>
      </c>
      <c r="IM31" s="404" t="str">
        <f>IF(ธค!K32="","",ธค!K32)</f>
        <v/>
      </c>
      <c r="IN31" s="404" t="str">
        <f>IF(ธค!L32="","",ธค!L32)</f>
        <v/>
      </c>
      <c r="IO31" s="404" t="str">
        <f>IF(ธค!M32="","",ธค!M32)</f>
        <v/>
      </c>
      <c r="IP31" s="404" t="str">
        <f>IF(ธค!N32="","",ธค!N32)</f>
        <v/>
      </c>
      <c r="IQ31" s="404" t="str">
        <f>IF(ธค!O32="","",ธค!O32)</f>
        <v/>
      </c>
      <c r="IR31" s="404" t="str">
        <f>IF(ธค!P32="","",ธค!P32)</f>
        <v/>
      </c>
      <c r="IS31" s="404" t="str">
        <f>IF(ธค!Q32="","",ธค!Q32)</f>
        <v/>
      </c>
      <c r="IT31" s="404" t="str">
        <f>IF(ธค!R32="","",ธค!R32)</f>
        <v/>
      </c>
      <c r="IU31" s="404" t="str">
        <f>IF(ธค!S32="","",ธค!S32)</f>
        <v/>
      </c>
      <c r="IV31" s="404" t="str">
        <f>IF(ธค!T32="","",ธค!T32)</f>
        <v/>
      </c>
      <c r="IW31" s="404" t="str">
        <f>IF(ธค!U32="","",ธค!U32)</f>
        <v/>
      </c>
      <c r="IX31" s="404" t="str">
        <f>IF(ธค!V32="","",ธค!V32)</f>
        <v/>
      </c>
      <c r="IY31" s="404" t="str">
        <f>IF(ธค!W32="","",ธค!W32)</f>
        <v/>
      </c>
      <c r="IZ31" s="404" t="str">
        <f>IF(ธค!X32="","",ธค!X32)</f>
        <v/>
      </c>
      <c r="JA31" s="404" t="str">
        <f>IF(ธค!Y32="","",ธค!Y32)</f>
        <v/>
      </c>
      <c r="JB31" s="404" t="str">
        <f>IF(ธค!Z32="","",ธค!Z32)</f>
        <v/>
      </c>
      <c r="JC31" s="404" t="str">
        <f>IF(ธค!AA32="","",ธค!AA32)</f>
        <v/>
      </c>
      <c r="JD31" s="404" t="str">
        <f>IF(ธค!AB32="","",ธค!AB32)</f>
        <v/>
      </c>
      <c r="JE31" s="404" t="str">
        <f>IF(ธค!AC32="","",ธค!AC32)</f>
        <v/>
      </c>
      <c r="JF31" s="404" t="str">
        <f>IF(ธค!AD32="","",ธค!AD32)</f>
        <v/>
      </c>
      <c r="JG31" s="404" t="str">
        <f>IF(ธค!AE32="","",ธค!AE32)</f>
        <v/>
      </c>
      <c r="JH31" s="404" t="str">
        <f>IF(ธค!AF32="","",ธค!AF32)</f>
        <v/>
      </c>
      <c r="JI31" s="404" t="str">
        <f>IF(ธค!AG32="","",ธค!AG32)</f>
        <v/>
      </c>
      <c r="JJ31" s="404" t="str">
        <f>IF(ธค!AH32="","",ธค!AH32)</f>
        <v/>
      </c>
      <c r="JK31" s="404" t="str">
        <f>IF(ธค!AI32="","",ธค!AI32)</f>
        <v/>
      </c>
      <c r="JL31" s="402" t="str">
        <f>IF(ธค!AJ32="","",ธค!AJ32)</f>
        <v/>
      </c>
      <c r="JM31" s="401" t="str">
        <f>IF(ข้อมูลนร.2!D32="","",ข้อมูลนร.2!D32)</f>
        <v/>
      </c>
      <c r="JN31" s="402"/>
      <c r="JO31" s="404" t="str">
        <f>IF(มค!E32="","",มค!E32)</f>
        <v/>
      </c>
      <c r="JP31" s="404" t="str">
        <f>IF(มค!F32="","",มค!F32)</f>
        <v/>
      </c>
      <c r="JQ31" s="404" t="str">
        <f>IF(มค!G32="","",มค!G32)</f>
        <v/>
      </c>
      <c r="JR31" s="404" t="str">
        <f>IF(มค!H32="","",มค!H32)</f>
        <v/>
      </c>
      <c r="JS31" s="404" t="str">
        <f>IF(มค!I32="","",มค!I32)</f>
        <v/>
      </c>
      <c r="JT31" s="404" t="str">
        <f>IF(มค!J32="","",มค!J32)</f>
        <v/>
      </c>
      <c r="JU31" s="404" t="str">
        <f>IF(มค!K32="","",มค!K32)</f>
        <v/>
      </c>
      <c r="JV31" s="404" t="str">
        <f>IF(มค!L32="","",มค!L32)</f>
        <v/>
      </c>
      <c r="JW31" s="404" t="str">
        <f>IF(มค!M32="","",มค!M32)</f>
        <v/>
      </c>
      <c r="JX31" s="404" t="str">
        <f>IF(มค!N32="","",มค!N32)</f>
        <v/>
      </c>
      <c r="JY31" s="404" t="str">
        <f>IF(มค!O32="","",มค!O32)</f>
        <v/>
      </c>
      <c r="JZ31" s="404" t="str">
        <f>IF(มค!P32="","",มค!P32)</f>
        <v/>
      </c>
      <c r="KA31" s="404" t="str">
        <f>IF(มค!Q32="","",มค!Q32)</f>
        <v/>
      </c>
      <c r="KB31" s="404" t="str">
        <f>IF(มค!R32="","",มค!R32)</f>
        <v/>
      </c>
      <c r="KC31" s="404" t="str">
        <f>IF(มค!S32="","",มค!S32)</f>
        <v/>
      </c>
      <c r="KD31" s="404" t="str">
        <f>IF(มค!T32="","",มค!T32)</f>
        <v/>
      </c>
      <c r="KE31" s="404" t="str">
        <f>IF(มค!U32="","",มค!U32)</f>
        <v/>
      </c>
      <c r="KF31" s="404" t="str">
        <f>IF(มค!V32="","",มค!V32)</f>
        <v/>
      </c>
      <c r="KG31" s="404" t="str">
        <f>IF(มค!W32="","",มค!W32)</f>
        <v/>
      </c>
      <c r="KH31" s="404" t="str">
        <f>IF(มค!X32="","",มค!X32)</f>
        <v/>
      </c>
      <c r="KI31" s="404" t="str">
        <f>IF(มค!Y32="","",มค!Y32)</f>
        <v/>
      </c>
      <c r="KJ31" s="404" t="str">
        <f>IF(มค!Z32="","",มค!Z32)</f>
        <v/>
      </c>
      <c r="KK31" s="404" t="str">
        <f>IF(มค!AA32="","",มค!AA32)</f>
        <v/>
      </c>
      <c r="KL31" s="404" t="str">
        <f>IF(มค!AB32="","",มค!AB32)</f>
        <v/>
      </c>
      <c r="KM31" s="404" t="str">
        <f>IF(มค!AC32="","",มค!AC32)</f>
        <v/>
      </c>
      <c r="KN31" s="404" t="str">
        <f>IF(มค!AD32="","",มค!AD32)</f>
        <v/>
      </c>
      <c r="KO31" s="404" t="str">
        <f>IF(มค!AE32="","",มค!AE32)</f>
        <v/>
      </c>
      <c r="KP31" s="404" t="str">
        <f>IF(มค!AF32="","",มค!AF32)</f>
        <v/>
      </c>
      <c r="KQ31" s="404" t="str">
        <f>IF(มค!AG32="","",มค!AG32)</f>
        <v/>
      </c>
      <c r="KR31" s="404" t="str">
        <f>IF(มค!AH32="","",มค!AH32)</f>
        <v/>
      </c>
      <c r="KS31" s="404" t="str">
        <f>IF(มค!AI32="","",มค!AI32)</f>
        <v/>
      </c>
      <c r="KT31" s="402" t="str">
        <f>IF(มค!AJ32="","",มค!AJ32)</f>
        <v/>
      </c>
      <c r="KU31" s="401" t="str">
        <f>IF(ข้อมูลนร.2!D32="","",ข้อมูลนร.2!D32)</f>
        <v/>
      </c>
      <c r="KV31" s="402"/>
      <c r="KW31" s="404" t="str">
        <f>IF(กพ!E32="","",กพ!E32)</f>
        <v/>
      </c>
      <c r="KX31" s="404" t="str">
        <f>IF(กพ!F32="","",กพ!F32)</f>
        <v/>
      </c>
      <c r="KY31" s="404" t="str">
        <f>IF(กพ!G32="","",กพ!G32)</f>
        <v/>
      </c>
      <c r="KZ31" s="404" t="str">
        <f>IF(กพ!H32="","",กพ!H32)</f>
        <v/>
      </c>
      <c r="LA31" s="404" t="str">
        <f>IF(กพ!I32="","",กพ!I32)</f>
        <v/>
      </c>
      <c r="LB31" s="404" t="str">
        <f>IF(กพ!J32="","",กพ!J32)</f>
        <v/>
      </c>
      <c r="LC31" s="404" t="str">
        <f>IF(กพ!K32="","",กพ!K32)</f>
        <v/>
      </c>
      <c r="LD31" s="404" t="str">
        <f>IF(กพ!L32="","",กพ!L32)</f>
        <v/>
      </c>
      <c r="LE31" s="404" t="str">
        <f>IF(กพ!M32="","",กพ!M32)</f>
        <v/>
      </c>
      <c r="LF31" s="404" t="str">
        <f>IF(กพ!N32="","",กพ!N32)</f>
        <v/>
      </c>
      <c r="LG31" s="404" t="str">
        <f>IF(กพ!O32="","",กพ!O32)</f>
        <v/>
      </c>
      <c r="LH31" s="404" t="str">
        <f>IF(กพ!P32="","",กพ!P32)</f>
        <v/>
      </c>
      <c r="LI31" s="404" t="str">
        <f>IF(กพ!Q32="","",กพ!Q32)</f>
        <v/>
      </c>
      <c r="LJ31" s="404" t="str">
        <f>IF(กพ!R32="","",กพ!R32)</f>
        <v/>
      </c>
      <c r="LK31" s="404" t="str">
        <f>IF(กพ!S32="","",กพ!S32)</f>
        <v/>
      </c>
      <c r="LL31" s="404" t="str">
        <f>IF(กพ!T32="","",กพ!T32)</f>
        <v/>
      </c>
      <c r="LM31" s="404" t="str">
        <f>IF(กพ!U32="","",กพ!U32)</f>
        <v/>
      </c>
      <c r="LN31" s="404" t="str">
        <f>IF(กพ!V32="","",กพ!V32)</f>
        <v/>
      </c>
      <c r="LO31" s="404" t="str">
        <f>IF(กพ!W32="","",กพ!W32)</f>
        <v/>
      </c>
      <c r="LP31" s="404" t="str">
        <f>IF(กพ!X32="","",กพ!X32)</f>
        <v/>
      </c>
      <c r="LQ31" s="404" t="str">
        <f>IF(กพ!Y32="","",กพ!Y32)</f>
        <v/>
      </c>
      <c r="LR31" s="404" t="str">
        <f>IF(กพ!Z32="","",กพ!Z32)</f>
        <v/>
      </c>
      <c r="LS31" s="404" t="str">
        <f>IF(กพ!AA32="","",กพ!AA32)</f>
        <v/>
      </c>
      <c r="LT31" s="404" t="str">
        <f>IF(กพ!AB32="","",กพ!AB32)</f>
        <v/>
      </c>
      <c r="LU31" s="404" t="str">
        <f>IF(กพ!AC32="","",กพ!AC32)</f>
        <v/>
      </c>
      <c r="LV31" s="404" t="str">
        <f>IF(กพ!AD32="","",กพ!AD32)</f>
        <v/>
      </c>
      <c r="LW31" s="404" t="str">
        <f>IF(กพ!AE32="","",กพ!AE32)</f>
        <v/>
      </c>
      <c r="LX31" s="404" t="str">
        <f>IF(กพ!AF32="","",กพ!AF32)</f>
        <v/>
      </c>
      <c r="LY31" s="404" t="str">
        <f>IF(กพ!AG32="","",กพ!AG32)</f>
        <v/>
      </c>
      <c r="LZ31" s="404" t="str">
        <f>IF(กพ!AH32="","",กพ!AH32)</f>
        <v/>
      </c>
      <c r="MA31" s="404" t="str">
        <f>IF(กพ!AI32="","",กพ!AI32)</f>
        <v/>
      </c>
      <c r="MB31" s="402" t="str">
        <f>IF(กพ!AJ32="","",กพ!AJ32)</f>
        <v/>
      </c>
      <c r="MC31" s="401" t="str">
        <f>IF(ข้อมูลนร.2!D32="","",ข้อมูลนร.2!D32)</f>
        <v/>
      </c>
      <c r="MD31" s="402"/>
      <c r="ME31" s="404" t="str">
        <f>IF(มีค!E32="","",มีค!E32)</f>
        <v/>
      </c>
      <c r="MF31" s="404" t="str">
        <f>IF(มีค!F32="","",มีค!F32)</f>
        <v/>
      </c>
      <c r="MG31" s="404" t="str">
        <f>IF(มีค!G32="","",มีค!G32)</f>
        <v/>
      </c>
      <c r="MH31" s="404" t="str">
        <f>IF(มีค!H32="","",มีค!H32)</f>
        <v/>
      </c>
      <c r="MI31" s="404" t="str">
        <f>IF(มีค!I32="","",มีค!I32)</f>
        <v/>
      </c>
      <c r="MJ31" s="404" t="str">
        <f>IF(มีค!J32="","",มีค!J32)</f>
        <v/>
      </c>
      <c r="MK31" s="404" t="str">
        <f>IF(มีค!K32="","",มีค!K32)</f>
        <v/>
      </c>
      <c r="ML31" s="404" t="str">
        <f>IF(มีค!L32="","",มีค!L32)</f>
        <v/>
      </c>
      <c r="MM31" s="404" t="str">
        <f>IF(มีค!M32="","",มีค!M32)</f>
        <v/>
      </c>
      <c r="MN31" s="404" t="str">
        <f>IF(มีค!N32="","",มีค!N32)</f>
        <v/>
      </c>
      <c r="MO31" s="404" t="str">
        <f>IF(มีค!O32="","",มีค!O32)</f>
        <v/>
      </c>
      <c r="MP31" s="404" t="str">
        <f>IF(มีค!P32="","",มีค!P32)</f>
        <v/>
      </c>
      <c r="MQ31" s="404" t="str">
        <f>IF(มีค!Q32="","",มีค!Q32)</f>
        <v/>
      </c>
      <c r="MR31" s="404" t="str">
        <f>IF(มีค!R32="","",มีค!R32)</f>
        <v/>
      </c>
      <c r="MS31" s="404" t="str">
        <f>IF(มีค!S32="","",มีค!S32)</f>
        <v/>
      </c>
      <c r="MT31" s="404" t="str">
        <f>IF(มีค!T32="","",มีค!T32)</f>
        <v/>
      </c>
      <c r="MU31" s="404" t="str">
        <f>IF(มีค!U32="","",มีค!U32)</f>
        <v/>
      </c>
      <c r="MV31" s="404" t="str">
        <f>IF(มีค!V32="","",มีค!V32)</f>
        <v/>
      </c>
      <c r="MW31" s="404" t="str">
        <f>IF(มีค!W32="","",มีค!W32)</f>
        <v/>
      </c>
      <c r="MX31" s="404" t="str">
        <f>IF(มีค!X32="","",มีค!X32)</f>
        <v/>
      </c>
      <c r="MY31" s="404" t="str">
        <f>IF(มีค!Y32="","",มีค!Y32)</f>
        <v/>
      </c>
      <c r="MZ31" s="404" t="str">
        <f>IF(มีค!Z32="","",มีค!Z32)</f>
        <v/>
      </c>
      <c r="NA31" s="404" t="str">
        <f>IF(มีค!AA32="","",มีค!AA32)</f>
        <v/>
      </c>
      <c r="NB31" s="404" t="str">
        <f>IF(มีค!AB32="","",มีค!AB32)</f>
        <v/>
      </c>
      <c r="NC31" s="404" t="str">
        <f>IF(มีค!AC32="","",มีค!AC32)</f>
        <v/>
      </c>
      <c r="ND31" s="404" t="str">
        <f>IF(มีค!AD32="","",มีค!AD32)</f>
        <v/>
      </c>
      <c r="NE31" s="404" t="str">
        <f>IF(มีค!AE32="","",มีค!AE32)</f>
        <v/>
      </c>
      <c r="NF31" s="404" t="str">
        <f>IF(มีค!AF32="","",มีค!AF32)</f>
        <v/>
      </c>
      <c r="NG31" s="404" t="str">
        <f>IF(มีค!AG32="","",มีค!AG32)</f>
        <v/>
      </c>
      <c r="NH31" s="404" t="str">
        <f>IF(มีค!AH32="","",มีค!AH32)</f>
        <v/>
      </c>
      <c r="NI31" s="404" t="str">
        <f>IF(มีค!AI32="","",มีค!AI32)</f>
        <v/>
      </c>
      <c r="NJ31" s="402" t="str">
        <f>IF(มีค!AJ32="","",มีค!AJ32)</f>
        <v/>
      </c>
    </row>
    <row r="32" spans="1:374" s="231" customFormat="1" ht="18" customHeight="1">
      <c r="A32" s="401" t="str">
        <f>IF(ข้อมูลนร.2!D33="","",ข้อมูลนร.2!D33)</f>
        <v/>
      </c>
      <c r="B32" s="402"/>
      <c r="C32" s="403" t="str">
        <f>IF(พค!E33="","",พค!E33)</f>
        <v/>
      </c>
      <c r="D32" s="403" t="str">
        <f>IF(พค!F33="","",พค!F33)</f>
        <v/>
      </c>
      <c r="E32" s="403" t="str">
        <f>IF(พค!G33="","",พค!G33)</f>
        <v/>
      </c>
      <c r="F32" s="403" t="str">
        <f>IF(พค!H33="","",พค!H33)</f>
        <v/>
      </c>
      <c r="G32" s="403" t="str">
        <f>IF(พค!I33="","",พค!I33)</f>
        <v/>
      </c>
      <c r="H32" s="403" t="str">
        <f>IF(พค!J33="","",พค!J33)</f>
        <v/>
      </c>
      <c r="I32" s="403" t="str">
        <f>IF(พค!K33="","",พค!K33)</f>
        <v/>
      </c>
      <c r="J32" s="403" t="str">
        <f>IF(พค!L33="","",พค!L33)</f>
        <v/>
      </c>
      <c r="K32" s="403" t="str">
        <f>IF(พค!M33="","",พค!M33)</f>
        <v/>
      </c>
      <c r="L32" s="403" t="str">
        <f>IF(พค!N33="","",พค!N33)</f>
        <v/>
      </c>
      <c r="M32" s="403" t="str">
        <f>IF(พค!O33="","",พค!O33)</f>
        <v/>
      </c>
      <c r="N32" s="403" t="str">
        <f>IF(พค!P33="","",พค!P33)</f>
        <v/>
      </c>
      <c r="O32" s="403" t="str">
        <f>IF(พค!Q33="","",พค!Q33)</f>
        <v/>
      </c>
      <c r="P32" s="403" t="str">
        <f>IF(พค!R33="","",พค!R33)</f>
        <v/>
      </c>
      <c r="Q32" s="403" t="str">
        <f>IF(พค!S33="","",พค!S33)</f>
        <v/>
      </c>
      <c r="R32" s="403" t="str">
        <f>IF(พค!T33="","",พค!T33)</f>
        <v/>
      </c>
      <c r="S32" s="403" t="str">
        <f>IF(พค!U33="","",พค!U33)</f>
        <v/>
      </c>
      <c r="T32" s="403" t="str">
        <f>IF(พค!V33="","",พค!V33)</f>
        <v/>
      </c>
      <c r="U32" s="403" t="str">
        <f>IF(พค!W33="","",พค!W33)</f>
        <v/>
      </c>
      <c r="V32" s="403" t="str">
        <f>IF(พค!X33="","",พค!X33)</f>
        <v/>
      </c>
      <c r="W32" s="403" t="str">
        <f>IF(พค!Y33="","",พค!Y33)</f>
        <v/>
      </c>
      <c r="X32" s="403" t="str">
        <f>IF(พค!Z33="","",พค!Z33)</f>
        <v/>
      </c>
      <c r="Y32" s="403" t="str">
        <f>IF(พค!AA33="","",พค!AA33)</f>
        <v/>
      </c>
      <c r="Z32" s="403" t="str">
        <f>IF(พค!AB33="","",พค!AB33)</f>
        <v/>
      </c>
      <c r="AA32" s="403" t="str">
        <f>IF(พค!AC33="","",พค!AC33)</f>
        <v/>
      </c>
      <c r="AB32" s="403" t="str">
        <f>IF(พค!AD33="","",พค!AD33)</f>
        <v/>
      </c>
      <c r="AC32" s="403" t="str">
        <f>IF(พค!AE33="","",พค!AE33)</f>
        <v/>
      </c>
      <c r="AD32" s="403" t="str">
        <f>IF(พค!AF33="","",พค!AF33)</f>
        <v/>
      </c>
      <c r="AE32" s="403" t="str">
        <f>IF(พค!AG33="","",พค!AG33)</f>
        <v/>
      </c>
      <c r="AF32" s="403" t="str">
        <f>IF(พค!AH33="","",พค!AH33)</f>
        <v/>
      </c>
      <c r="AG32" s="403" t="str">
        <f>IF(พค!AI33="","",พค!AI33)</f>
        <v/>
      </c>
      <c r="AH32" s="402" t="str">
        <f>IF(พค!AJ33="","",พค!AJ33)</f>
        <v/>
      </c>
      <c r="AI32" s="401" t="str">
        <f>IF(ข้อมูลนร.2!D33="","",ข้อมูลนร.2!D33)</f>
        <v/>
      </c>
      <c r="AJ32" s="402"/>
      <c r="AK32" s="404" t="str">
        <f>IF(มิย!E33="","",มิย!E33)</f>
        <v/>
      </c>
      <c r="AL32" s="404" t="str">
        <f>IF(มิย!F33="","",มิย!F33)</f>
        <v/>
      </c>
      <c r="AM32" s="404" t="str">
        <f>IF(มิย!G33="","",มิย!G33)</f>
        <v/>
      </c>
      <c r="AN32" s="404" t="str">
        <f>IF(มิย!H33="","",มิย!H33)</f>
        <v/>
      </c>
      <c r="AO32" s="404" t="str">
        <f>IF(มิย!I33="","",มิย!I33)</f>
        <v/>
      </c>
      <c r="AP32" s="404" t="str">
        <f>IF(มิย!J33="","",มิย!J33)</f>
        <v/>
      </c>
      <c r="AQ32" s="404" t="str">
        <f>IF(มิย!K33="","",มิย!K33)</f>
        <v/>
      </c>
      <c r="AR32" s="404" t="str">
        <f>IF(มิย!L33="","",มิย!L33)</f>
        <v/>
      </c>
      <c r="AS32" s="404" t="str">
        <f>IF(มิย!M33="","",มิย!M33)</f>
        <v/>
      </c>
      <c r="AT32" s="404" t="str">
        <f>IF(มิย!N33="","",มิย!N33)</f>
        <v/>
      </c>
      <c r="AU32" s="404" t="str">
        <f>IF(มิย!O33="","",มิย!O33)</f>
        <v/>
      </c>
      <c r="AV32" s="404" t="str">
        <f>IF(มิย!P33="","",มิย!P33)</f>
        <v/>
      </c>
      <c r="AW32" s="404" t="str">
        <f>IF(มิย!Q33="","",มิย!Q33)</f>
        <v/>
      </c>
      <c r="AX32" s="404" t="str">
        <f>IF(มิย!R33="","",มิย!R33)</f>
        <v/>
      </c>
      <c r="AY32" s="404" t="str">
        <f>IF(มิย!S33="","",มิย!S33)</f>
        <v/>
      </c>
      <c r="AZ32" s="404" t="str">
        <f>IF(มิย!T33="","",มิย!T33)</f>
        <v/>
      </c>
      <c r="BA32" s="404" t="str">
        <f>IF(มิย!U33="","",มิย!U33)</f>
        <v/>
      </c>
      <c r="BB32" s="404" t="str">
        <f>IF(มิย!V33="","",มิย!V33)</f>
        <v/>
      </c>
      <c r="BC32" s="404" t="str">
        <f>IF(มิย!W33="","",มิย!W33)</f>
        <v/>
      </c>
      <c r="BD32" s="404" t="str">
        <f>IF(มิย!X33="","",มิย!X33)</f>
        <v/>
      </c>
      <c r="BE32" s="404" t="str">
        <f>IF(มิย!Y33="","",มิย!Y33)</f>
        <v/>
      </c>
      <c r="BF32" s="404" t="str">
        <f>IF(มิย!Z33="","",มิย!Z33)</f>
        <v/>
      </c>
      <c r="BG32" s="404" t="str">
        <f>IF(มิย!AA33="","",มิย!AA33)</f>
        <v/>
      </c>
      <c r="BH32" s="404" t="str">
        <f>IF(มิย!AB33="","",มิย!AB33)</f>
        <v/>
      </c>
      <c r="BI32" s="404" t="str">
        <f>IF(มิย!AC33="","",มิย!AC33)</f>
        <v/>
      </c>
      <c r="BJ32" s="404" t="str">
        <f>IF(มิย!AD33="","",มิย!AD33)</f>
        <v/>
      </c>
      <c r="BK32" s="404" t="str">
        <f>IF(มิย!AE33="","",มิย!AE33)</f>
        <v/>
      </c>
      <c r="BL32" s="404" t="str">
        <f>IF(มิย!AF33="","",มิย!AF33)</f>
        <v/>
      </c>
      <c r="BM32" s="404" t="str">
        <f>IF(มิย!AG33="","",มิย!AG33)</f>
        <v/>
      </c>
      <c r="BN32" s="404" t="str">
        <f>IF(มิย!AH33="","",มิย!AH33)</f>
        <v/>
      </c>
      <c r="BO32" s="404" t="str">
        <f>IF(มิย!AI33="","",มิย!AI33)</f>
        <v/>
      </c>
      <c r="BP32" s="402" t="str">
        <f>IF(มิย!AJ33="","",มิย!AJ33)</f>
        <v/>
      </c>
      <c r="BQ32" s="401" t="str">
        <f>IF(ข้อมูลนร.2!D33="","",ข้อมูลนร.2!D33)</f>
        <v/>
      </c>
      <c r="BR32" s="402"/>
      <c r="BS32" s="402" t="str">
        <f>IF(กค!E33="","",กค!E33)</f>
        <v/>
      </c>
      <c r="BT32" s="404" t="str">
        <f>IF(กค!F33="","",กค!F33)</f>
        <v/>
      </c>
      <c r="BU32" s="404" t="str">
        <f>IF(กค!G33="","",กค!G33)</f>
        <v/>
      </c>
      <c r="BV32" s="404" t="str">
        <f>IF(กค!H33="","",กค!H33)</f>
        <v/>
      </c>
      <c r="BW32" s="404" t="str">
        <f>IF(กค!I33="","",กค!I33)</f>
        <v/>
      </c>
      <c r="BX32" s="404" t="str">
        <f>IF(กค!J33="","",กค!J33)</f>
        <v/>
      </c>
      <c r="BY32" s="404" t="str">
        <f>IF(กค!K33="","",กค!K33)</f>
        <v/>
      </c>
      <c r="BZ32" s="404" t="str">
        <f>IF(กค!L33="","",กค!L33)</f>
        <v/>
      </c>
      <c r="CA32" s="404" t="str">
        <f>IF(กค!M33="","",กค!M33)</f>
        <v/>
      </c>
      <c r="CB32" s="404" t="str">
        <f>IF(กค!N33="","",กค!N33)</f>
        <v/>
      </c>
      <c r="CC32" s="404" t="str">
        <f>IF(กค!O33="","",กค!O33)</f>
        <v/>
      </c>
      <c r="CD32" s="404" t="str">
        <f>IF(กค!P33="","",กค!P33)</f>
        <v/>
      </c>
      <c r="CE32" s="404" t="str">
        <f>IF(กค!Q33="","",กค!Q33)</f>
        <v/>
      </c>
      <c r="CF32" s="404" t="str">
        <f>IF(กค!R33="","",กค!R33)</f>
        <v/>
      </c>
      <c r="CG32" s="404" t="str">
        <f>IF(กค!S33="","",กค!S33)</f>
        <v/>
      </c>
      <c r="CH32" s="404" t="str">
        <f>IF(กค!T33="","",กค!T33)</f>
        <v/>
      </c>
      <c r="CI32" s="404" t="str">
        <f>IF(กค!U33="","",กค!U33)</f>
        <v/>
      </c>
      <c r="CJ32" s="404" t="str">
        <f>IF(กค!V33="","",กค!V33)</f>
        <v/>
      </c>
      <c r="CK32" s="404" t="str">
        <f>IF(กค!W33="","",กค!W33)</f>
        <v/>
      </c>
      <c r="CL32" s="404" t="str">
        <f>IF(กค!X33="","",กค!X33)</f>
        <v/>
      </c>
      <c r="CM32" s="404" t="str">
        <f>IF(กค!Y33="","",กค!Y33)</f>
        <v/>
      </c>
      <c r="CN32" s="404" t="str">
        <f>IF(กค!Z33="","",กค!Z33)</f>
        <v/>
      </c>
      <c r="CO32" s="404" t="str">
        <f>IF(กค!AA33="","",กค!AA33)</f>
        <v/>
      </c>
      <c r="CP32" s="404" t="str">
        <f>IF(กค!AB33="","",กค!AB33)</f>
        <v/>
      </c>
      <c r="CQ32" s="404" t="str">
        <f>IF(กค!AC33="","",กค!AC33)</f>
        <v/>
      </c>
      <c r="CR32" s="404" t="str">
        <f>IF(กค!AD33="","",กค!AD33)</f>
        <v/>
      </c>
      <c r="CS32" s="404" t="str">
        <f>IF(กค!AE33="","",กค!AE33)</f>
        <v/>
      </c>
      <c r="CT32" s="404" t="str">
        <f>IF(กค!AF33="","",กค!AF33)</f>
        <v/>
      </c>
      <c r="CU32" s="404" t="str">
        <f>IF(กค!AG33="","",กค!AG33)</f>
        <v/>
      </c>
      <c r="CV32" s="404" t="str">
        <f>IF(กค!AH33="","",กค!AH33)</f>
        <v/>
      </c>
      <c r="CW32" s="404" t="str">
        <f>IF(กค!AI33="","",กค!AI33)</f>
        <v/>
      </c>
      <c r="CX32" s="402" t="str">
        <f>IF(กค!AJ33="","",กค!AJ33)</f>
        <v/>
      </c>
      <c r="CY32" s="401" t="str">
        <f>IF(ข้อมูลนร.2!D33="","",ข้อมูลนร.2!D33)</f>
        <v/>
      </c>
      <c r="CZ32" s="402"/>
      <c r="DA32" s="404" t="str">
        <f>IF(สค!E33="","",สค!E33)</f>
        <v/>
      </c>
      <c r="DB32" s="404" t="str">
        <f>IF(สค!F33="","",สค!F33)</f>
        <v/>
      </c>
      <c r="DC32" s="404" t="str">
        <f>IF(สค!G33="","",สค!G33)</f>
        <v/>
      </c>
      <c r="DD32" s="404" t="str">
        <f>IF(สค!H33="","",สค!H33)</f>
        <v/>
      </c>
      <c r="DE32" s="404" t="str">
        <f>IF(สค!I33="","",สค!I33)</f>
        <v/>
      </c>
      <c r="DF32" s="404" t="str">
        <f>IF(สค!J33="","",สค!J33)</f>
        <v/>
      </c>
      <c r="DG32" s="404" t="str">
        <f>IF(สค!K33="","",สค!K33)</f>
        <v/>
      </c>
      <c r="DH32" s="404" t="str">
        <f>IF(สค!L33="","",สค!L33)</f>
        <v/>
      </c>
      <c r="DI32" s="404" t="str">
        <f>IF(สค!M33="","",สค!M33)</f>
        <v/>
      </c>
      <c r="DJ32" s="404" t="str">
        <f>IF(สค!N33="","",สค!N33)</f>
        <v/>
      </c>
      <c r="DK32" s="404" t="str">
        <f>IF(สค!O33="","",สค!O33)</f>
        <v/>
      </c>
      <c r="DL32" s="404" t="str">
        <f>IF(สค!P33="","",สค!P33)</f>
        <v/>
      </c>
      <c r="DM32" s="404" t="str">
        <f>IF(สค!Q33="","",สค!Q33)</f>
        <v/>
      </c>
      <c r="DN32" s="404" t="str">
        <f>IF(สค!R33="","",สค!R33)</f>
        <v/>
      </c>
      <c r="DO32" s="404" t="str">
        <f>IF(สค!S33="","",สค!S33)</f>
        <v/>
      </c>
      <c r="DP32" s="404" t="str">
        <f>IF(สค!T33="","",สค!T33)</f>
        <v/>
      </c>
      <c r="DQ32" s="404" t="str">
        <f>IF(สค!U33="","",สค!U33)</f>
        <v/>
      </c>
      <c r="DR32" s="404" t="str">
        <f>IF(สค!V33="","",สค!V33)</f>
        <v/>
      </c>
      <c r="DS32" s="404" t="str">
        <f>IF(สค!W33="","",สค!W33)</f>
        <v/>
      </c>
      <c r="DT32" s="404" t="str">
        <f>IF(สค!X33="","",สค!X33)</f>
        <v/>
      </c>
      <c r="DU32" s="404" t="str">
        <f>IF(สค!Y33="","",สค!Y33)</f>
        <v/>
      </c>
      <c r="DV32" s="404" t="str">
        <f>IF(สค!Z33="","",สค!Z33)</f>
        <v/>
      </c>
      <c r="DW32" s="404" t="str">
        <f>IF(สค!AA33="","",สค!AA33)</f>
        <v/>
      </c>
      <c r="DX32" s="404" t="str">
        <f>IF(สค!AB33="","",สค!AB33)</f>
        <v/>
      </c>
      <c r="DY32" s="404" t="str">
        <f>IF(สค!AC33="","",สค!AC33)</f>
        <v/>
      </c>
      <c r="DZ32" s="404" t="str">
        <f>IF(สค!AD33="","",สค!AD33)</f>
        <v/>
      </c>
      <c r="EA32" s="404" t="str">
        <f>IF(สค!AE33="","",สค!AE33)</f>
        <v/>
      </c>
      <c r="EB32" s="404" t="str">
        <f>IF(สค!AF33="","",สค!AF33)</f>
        <v/>
      </c>
      <c r="EC32" s="404" t="str">
        <f>IF(สค!AG33="","",สค!AG33)</f>
        <v/>
      </c>
      <c r="ED32" s="404" t="str">
        <f>IF(สค!AH33="","",สค!AH33)</f>
        <v/>
      </c>
      <c r="EE32" s="404" t="str">
        <f>IF(สค!AI33="","",สค!AI33)</f>
        <v/>
      </c>
      <c r="EF32" s="402" t="str">
        <f>IF(สค!AJ33="","",สค!AJ33)</f>
        <v/>
      </c>
      <c r="EG32" s="401" t="str">
        <f>IF(ข้อมูลนร.2!D33="","",ข้อมูลนร.2!D33)</f>
        <v/>
      </c>
      <c r="EH32" s="402"/>
      <c r="EI32" s="404" t="str">
        <f>IF(กย!E33="","",กย!E33)</f>
        <v/>
      </c>
      <c r="EJ32" s="404" t="str">
        <f>IF(กย!F33="","",กย!F33)</f>
        <v/>
      </c>
      <c r="EK32" s="404" t="str">
        <f>IF(กย!G33="","",กย!G33)</f>
        <v/>
      </c>
      <c r="EL32" s="404" t="str">
        <f>IF(กย!H33="","",กย!H33)</f>
        <v/>
      </c>
      <c r="EM32" s="404" t="str">
        <f>IF(กย!I33="","",กย!I33)</f>
        <v/>
      </c>
      <c r="EN32" s="404" t="str">
        <f>IF(กย!J33="","",กย!J33)</f>
        <v/>
      </c>
      <c r="EO32" s="404" t="str">
        <f>IF(กย!K33="","",กย!K33)</f>
        <v/>
      </c>
      <c r="EP32" s="404" t="str">
        <f>IF(กย!L33="","",กย!L33)</f>
        <v/>
      </c>
      <c r="EQ32" s="404" t="str">
        <f>IF(กย!M33="","",กย!M33)</f>
        <v/>
      </c>
      <c r="ER32" s="404" t="str">
        <f>IF(กย!N33="","",กย!N33)</f>
        <v/>
      </c>
      <c r="ES32" s="404" t="str">
        <f>IF(กย!O33="","",กย!O33)</f>
        <v/>
      </c>
      <c r="ET32" s="404" t="str">
        <f>IF(กย!P33="","",กย!P33)</f>
        <v/>
      </c>
      <c r="EU32" s="404" t="str">
        <f>IF(กย!Q33="","",กย!Q33)</f>
        <v/>
      </c>
      <c r="EV32" s="404" t="str">
        <f>IF(กย!R33="","",กย!R33)</f>
        <v/>
      </c>
      <c r="EW32" s="404" t="str">
        <f>IF(กย!S33="","",กย!S33)</f>
        <v/>
      </c>
      <c r="EX32" s="404" t="str">
        <f>IF(กย!T33="","",กย!T33)</f>
        <v/>
      </c>
      <c r="EY32" s="404" t="str">
        <f>IF(กย!U33="","",กย!U33)</f>
        <v/>
      </c>
      <c r="EZ32" s="404" t="str">
        <f>IF(กย!V33="","",กย!V33)</f>
        <v/>
      </c>
      <c r="FA32" s="404" t="str">
        <f>IF(กย!W33="","",กย!W33)</f>
        <v/>
      </c>
      <c r="FB32" s="404" t="str">
        <f>IF(กย!X33="","",กย!X33)</f>
        <v/>
      </c>
      <c r="FC32" s="404" t="str">
        <f>IF(กย!Y33="","",กย!Y33)</f>
        <v/>
      </c>
      <c r="FD32" s="404" t="str">
        <f>IF(กย!Z33="","",กย!Z33)</f>
        <v/>
      </c>
      <c r="FE32" s="404" t="str">
        <f>IF(กย!AA33="","",กย!AA33)</f>
        <v/>
      </c>
      <c r="FF32" s="404" t="str">
        <f>IF(กย!AB33="","",กย!AB33)</f>
        <v/>
      </c>
      <c r="FG32" s="404" t="str">
        <f>IF(กย!AC33="","",กย!AC33)</f>
        <v/>
      </c>
      <c r="FH32" s="404" t="str">
        <f>IF(กย!AD33="","",กย!AD33)</f>
        <v/>
      </c>
      <c r="FI32" s="404" t="str">
        <f>IF(กย!AE33="","",กย!AE33)</f>
        <v/>
      </c>
      <c r="FJ32" s="404" t="str">
        <f>IF(กย!AF33="","",กย!AF33)</f>
        <v/>
      </c>
      <c r="FK32" s="404" t="str">
        <f>IF(กย!AG33="","",กย!AG33)</f>
        <v/>
      </c>
      <c r="FL32" s="404" t="str">
        <f>IF(กย!AH33="","",กย!AH33)</f>
        <v/>
      </c>
      <c r="FM32" s="404" t="str">
        <f>IF(กย!AI33="","",กย!AI33)</f>
        <v/>
      </c>
      <c r="FN32" s="402" t="str">
        <f>IF(กย!AJ33="","",กย!AJ33)</f>
        <v/>
      </c>
      <c r="FO32" s="401" t="str">
        <f>IF(ข้อมูลนร.2!D33="","",ข้อมูลนร.2!D33)</f>
        <v/>
      </c>
      <c r="FP32" s="402"/>
      <c r="FQ32" s="404" t="str">
        <f>IF(ตค!E33="","",ตค!E33)</f>
        <v/>
      </c>
      <c r="FR32" s="404" t="str">
        <f>IF(ตค!F33="","",ตค!F33)</f>
        <v/>
      </c>
      <c r="FS32" s="404" t="str">
        <f>IF(ตค!G33="","",ตค!G33)</f>
        <v/>
      </c>
      <c r="FT32" s="404" t="str">
        <f>IF(ตค!H33="","",ตค!H33)</f>
        <v/>
      </c>
      <c r="FU32" s="404" t="str">
        <f>IF(ตค!I33="","",ตค!I33)</f>
        <v/>
      </c>
      <c r="FV32" s="404" t="str">
        <f>IF(ตค!J33="","",ตค!J33)</f>
        <v/>
      </c>
      <c r="FW32" s="404" t="str">
        <f>IF(ตค!K33="","",ตค!K33)</f>
        <v/>
      </c>
      <c r="FX32" s="404" t="str">
        <f>IF(ตค!L33="","",ตค!L33)</f>
        <v/>
      </c>
      <c r="FY32" s="404" t="str">
        <f>IF(ตค!M33="","",ตค!M33)</f>
        <v/>
      </c>
      <c r="FZ32" s="404" t="str">
        <f>IF(ตค!N33="","",ตค!N33)</f>
        <v/>
      </c>
      <c r="GA32" s="404" t="str">
        <f>IF(ตค!O33="","",ตค!O33)</f>
        <v/>
      </c>
      <c r="GB32" s="404" t="str">
        <f>IF(ตค!P33="","",ตค!P33)</f>
        <v/>
      </c>
      <c r="GC32" s="404" t="str">
        <f>IF(ตค!Q33="","",ตค!Q33)</f>
        <v/>
      </c>
      <c r="GD32" s="404" t="str">
        <f>IF(ตค!R33="","",ตค!R33)</f>
        <v/>
      </c>
      <c r="GE32" s="404" t="str">
        <f>IF(ตค!S33="","",ตค!S33)</f>
        <v/>
      </c>
      <c r="GF32" s="404" t="str">
        <f>IF(ตค!T33="","",ตค!T33)</f>
        <v/>
      </c>
      <c r="GG32" s="404" t="str">
        <f>IF(ตค!U33="","",ตค!U33)</f>
        <v/>
      </c>
      <c r="GH32" s="404" t="str">
        <f>IF(ตค!V33="","",ตค!V33)</f>
        <v/>
      </c>
      <c r="GI32" s="404" t="str">
        <f>IF(ตค!W33="","",ตค!W33)</f>
        <v/>
      </c>
      <c r="GJ32" s="404" t="str">
        <f>IF(ตค!X33="","",ตค!X33)</f>
        <v/>
      </c>
      <c r="GK32" s="404" t="str">
        <f>IF(ตค!Y33="","",ตค!Y33)</f>
        <v/>
      </c>
      <c r="GL32" s="404" t="str">
        <f>IF(ตค!Z33="","",ตค!Z33)</f>
        <v/>
      </c>
      <c r="GM32" s="404" t="str">
        <f>IF(ตค!AA33="","",ตค!AA33)</f>
        <v/>
      </c>
      <c r="GN32" s="404" t="str">
        <f>IF(ตค!AB33="","",ตค!AB33)</f>
        <v/>
      </c>
      <c r="GO32" s="404" t="str">
        <f>IF(ตค!AC33="","",ตค!AC33)</f>
        <v/>
      </c>
      <c r="GP32" s="404" t="str">
        <f>IF(ตค!AD33="","",ตค!AD33)</f>
        <v/>
      </c>
      <c r="GQ32" s="404" t="str">
        <f>IF(ตค!AE33="","",ตค!AE33)</f>
        <v/>
      </c>
      <c r="GR32" s="404" t="str">
        <f>IF(ตค!AF33="","",ตค!AF33)</f>
        <v/>
      </c>
      <c r="GS32" s="404" t="str">
        <f>IF(ตค!AG33="","",ตค!AG33)</f>
        <v/>
      </c>
      <c r="GT32" s="404" t="str">
        <f>IF(ตค!AH33="","",ตค!AH33)</f>
        <v/>
      </c>
      <c r="GU32" s="404" t="str">
        <f>IF(ตค!AI33="","",ตค!AI33)</f>
        <v/>
      </c>
      <c r="GV32" s="402" t="str">
        <f>IF(ตค!AJ33="","",ตค!AJ33)</f>
        <v/>
      </c>
      <c r="GW32" s="401" t="str">
        <f>IF(ข้อมูลนร.2!D33="","",ข้อมูลนร.2!D33)</f>
        <v/>
      </c>
      <c r="GX32" s="402"/>
      <c r="GY32" s="403" t="str">
        <f>IF(พย!E33="","",พย!E33)</f>
        <v/>
      </c>
      <c r="GZ32" s="403" t="str">
        <f>IF(พย!F33="","",พย!F33)</f>
        <v/>
      </c>
      <c r="HA32" s="403" t="str">
        <f>IF(พย!G33="","",พย!G33)</f>
        <v/>
      </c>
      <c r="HB32" s="403" t="str">
        <f>IF(พย!H33="","",พย!H33)</f>
        <v/>
      </c>
      <c r="HC32" s="403" t="str">
        <f>IF(พย!I33="","",พย!I33)</f>
        <v/>
      </c>
      <c r="HD32" s="403" t="str">
        <f>IF(พย!J33="","",พย!J33)</f>
        <v/>
      </c>
      <c r="HE32" s="403" t="str">
        <f>IF(พย!K33="","",พย!K33)</f>
        <v/>
      </c>
      <c r="HF32" s="403" t="str">
        <f>IF(พย!L33="","",พย!L33)</f>
        <v/>
      </c>
      <c r="HG32" s="403" t="str">
        <f>IF(พย!M33="","",พย!M33)</f>
        <v/>
      </c>
      <c r="HH32" s="403" t="str">
        <f>IF(พย!N33="","",พย!N33)</f>
        <v/>
      </c>
      <c r="HI32" s="403" t="str">
        <f>IF(พย!O33="","",พย!O33)</f>
        <v/>
      </c>
      <c r="HJ32" s="403" t="str">
        <f>IF(พย!P33="","",พย!P33)</f>
        <v/>
      </c>
      <c r="HK32" s="403" t="str">
        <f>IF(พย!Q33="","",พย!Q33)</f>
        <v/>
      </c>
      <c r="HL32" s="403" t="str">
        <f>IF(พย!R33="","",พย!R33)</f>
        <v/>
      </c>
      <c r="HM32" s="403" t="str">
        <f>IF(พย!S33="","",พย!S33)</f>
        <v/>
      </c>
      <c r="HN32" s="403" t="str">
        <f>IF(พย!T33="","",พย!T33)</f>
        <v/>
      </c>
      <c r="HO32" s="403" t="str">
        <f>IF(พย!U33="","",พย!U33)</f>
        <v/>
      </c>
      <c r="HP32" s="403" t="str">
        <f>IF(พย!V33="","",พย!V33)</f>
        <v/>
      </c>
      <c r="HQ32" s="403" t="str">
        <f>IF(พย!W33="","",พย!W33)</f>
        <v/>
      </c>
      <c r="HR32" s="403" t="str">
        <f>IF(พย!X33="","",พย!X33)</f>
        <v/>
      </c>
      <c r="HS32" s="403" t="str">
        <f>IF(พย!Y33="","",พย!Y33)</f>
        <v/>
      </c>
      <c r="HT32" s="403" t="str">
        <f>IF(พย!Z33="","",พย!Z33)</f>
        <v/>
      </c>
      <c r="HU32" s="403" t="str">
        <f>IF(พย!AA33="","",พย!AA33)</f>
        <v/>
      </c>
      <c r="HV32" s="403" t="str">
        <f>IF(พย!AB33="","",พย!AB33)</f>
        <v/>
      </c>
      <c r="HW32" s="403" t="str">
        <f>IF(พย!AC33="","",พย!AC33)</f>
        <v/>
      </c>
      <c r="HX32" s="403" t="str">
        <f>IF(พย!AD33="","",พย!AD33)</f>
        <v/>
      </c>
      <c r="HY32" s="403" t="str">
        <f>IF(พย!AE33="","",พย!AE33)</f>
        <v/>
      </c>
      <c r="HZ32" s="403" t="str">
        <f>IF(พย!AF33="","",พย!AF33)</f>
        <v/>
      </c>
      <c r="IA32" s="403" t="str">
        <f>IF(พย!AG33="","",พย!AG33)</f>
        <v/>
      </c>
      <c r="IB32" s="403" t="str">
        <f>IF(พย!AH33="","",พย!AH33)</f>
        <v/>
      </c>
      <c r="IC32" s="403" t="str">
        <f>IF(พย!AI33="","",พย!AI33)</f>
        <v/>
      </c>
      <c r="ID32" s="402" t="str">
        <f>IF(พย!AJ33="","",พย!AJ33)</f>
        <v/>
      </c>
      <c r="IE32" s="401" t="str">
        <f>IF(ข้อมูลนร.2!D33="","",ข้อมูลนร.2!D33)</f>
        <v/>
      </c>
      <c r="IF32" s="402"/>
      <c r="IG32" s="404" t="str">
        <f>IF(ธค!E33="","",ธค!E33)</f>
        <v/>
      </c>
      <c r="IH32" s="404" t="str">
        <f>IF(ธค!F33="","",ธค!F33)</f>
        <v/>
      </c>
      <c r="II32" s="404" t="str">
        <f>IF(ธค!G33="","",ธค!G33)</f>
        <v/>
      </c>
      <c r="IJ32" s="404" t="str">
        <f>IF(ธค!H33="","",ธค!H33)</f>
        <v/>
      </c>
      <c r="IK32" s="404" t="str">
        <f>IF(ธค!I33="","",ธค!I33)</f>
        <v/>
      </c>
      <c r="IL32" s="404" t="str">
        <f>IF(ธค!J33="","",ธค!J33)</f>
        <v/>
      </c>
      <c r="IM32" s="404" t="str">
        <f>IF(ธค!K33="","",ธค!K33)</f>
        <v/>
      </c>
      <c r="IN32" s="404" t="str">
        <f>IF(ธค!L33="","",ธค!L33)</f>
        <v/>
      </c>
      <c r="IO32" s="404" t="str">
        <f>IF(ธค!M33="","",ธค!M33)</f>
        <v/>
      </c>
      <c r="IP32" s="404" t="str">
        <f>IF(ธค!N33="","",ธค!N33)</f>
        <v/>
      </c>
      <c r="IQ32" s="404" t="str">
        <f>IF(ธค!O33="","",ธค!O33)</f>
        <v/>
      </c>
      <c r="IR32" s="404" t="str">
        <f>IF(ธค!P33="","",ธค!P33)</f>
        <v/>
      </c>
      <c r="IS32" s="404" t="str">
        <f>IF(ธค!Q33="","",ธค!Q33)</f>
        <v/>
      </c>
      <c r="IT32" s="404" t="str">
        <f>IF(ธค!R33="","",ธค!R33)</f>
        <v/>
      </c>
      <c r="IU32" s="404" t="str">
        <f>IF(ธค!S33="","",ธค!S33)</f>
        <v/>
      </c>
      <c r="IV32" s="404" t="str">
        <f>IF(ธค!T33="","",ธค!T33)</f>
        <v/>
      </c>
      <c r="IW32" s="404" t="str">
        <f>IF(ธค!U33="","",ธค!U33)</f>
        <v/>
      </c>
      <c r="IX32" s="404" t="str">
        <f>IF(ธค!V33="","",ธค!V33)</f>
        <v/>
      </c>
      <c r="IY32" s="404" t="str">
        <f>IF(ธค!W33="","",ธค!W33)</f>
        <v/>
      </c>
      <c r="IZ32" s="404" t="str">
        <f>IF(ธค!X33="","",ธค!X33)</f>
        <v/>
      </c>
      <c r="JA32" s="404" t="str">
        <f>IF(ธค!Y33="","",ธค!Y33)</f>
        <v/>
      </c>
      <c r="JB32" s="404" t="str">
        <f>IF(ธค!Z33="","",ธค!Z33)</f>
        <v/>
      </c>
      <c r="JC32" s="404" t="str">
        <f>IF(ธค!AA33="","",ธค!AA33)</f>
        <v/>
      </c>
      <c r="JD32" s="404" t="str">
        <f>IF(ธค!AB33="","",ธค!AB33)</f>
        <v/>
      </c>
      <c r="JE32" s="404" t="str">
        <f>IF(ธค!AC33="","",ธค!AC33)</f>
        <v/>
      </c>
      <c r="JF32" s="404" t="str">
        <f>IF(ธค!AD33="","",ธค!AD33)</f>
        <v/>
      </c>
      <c r="JG32" s="404" t="str">
        <f>IF(ธค!AE33="","",ธค!AE33)</f>
        <v/>
      </c>
      <c r="JH32" s="404" t="str">
        <f>IF(ธค!AF33="","",ธค!AF33)</f>
        <v/>
      </c>
      <c r="JI32" s="404" t="str">
        <f>IF(ธค!AG33="","",ธค!AG33)</f>
        <v/>
      </c>
      <c r="JJ32" s="404" t="str">
        <f>IF(ธค!AH33="","",ธค!AH33)</f>
        <v/>
      </c>
      <c r="JK32" s="404" t="str">
        <f>IF(ธค!AI33="","",ธค!AI33)</f>
        <v/>
      </c>
      <c r="JL32" s="402" t="str">
        <f>IF(ธค!AJ33="","",ธค!AJ33)</f>
        <v/>
      </c>
      <c r="JM32" s="401" t="str">
        <f>IF(ข้อมูลนร.2!D33="","",ข้อมูลนร.2!D33)</f>
        <v/>
      </c>
      <c r="JN32" s="402"/>
      <c r="JO32" s="404" t="str">
        <f>IF(มค!E33="","",มค!E33)</f>
        <v/>
      </c>
      <c r="JP32" s="404" t="str">
        <f>IF(มค!F33="","",มค!F33)</f>
        <v/>
      </c>
      <c r="JQ32" s="404" t="str">
        <f>IF(มค!G33="","",มค!G33)</f>
        <v/>
      </c>
      <c r="JR32" s="404" t="str">
        <f>IF(มค!H33="","",มค!H33)</f>
        <v/>
      </c>
      <c r="JS32" s="404" t="str">
        <f>IF(มค!I33="","",มค!I33)</f>
        <v/>
      </c>
      <c r="JT32" s="404" t="str">
        <f>IF(มค!J33="","",มค!J33)</f>
        <v/>
      </c>
      <c r="JU32" s="404" t="str">
        <f>IF(มค!K33="","",มค!K33)</f>
        <v/>
      </c>
      <c r="JV32" s="404" t="str">
        <f>IF(มค!L33="","",มค!L33)</f>
        <v/>
      </c>
      <c r="JW32" s="404" t="str">
        <f>IF(มค!M33="","",มค!M33)</f>
        <v/>
      </c>
      <c r="JX32" s="404" t="str">
        <f>IF(มค!N33="","",มค!N33)</f>
        <v/>
      </c>
      <c r="JY32" s="404" t="str">
        <f>IF(มค!O33="","",มค!O33)</f>
        <v/>
      </c>
      <c r="JZ32" s="404" t="str">
        <f>IF(มค!P33="","",มค!P33)</f>
        <v/>
      </c>
      <c r="KA32" s="404" t="str">
        <f>IF(มค!Q33="","",มค!Q33)</f>
        <v/>
      </c>
      <c r="KB32" s="404" t="str">
        <f>IF(มค!R33="","",มค!R33)</f>
        <v/>
      </c>
      <c r="KC32" s="404" t="str">
        <f>IF(มค!S33="","",มค!S33)</f>
        <v/>
      </c>
      <c r="KD32" s="404" t="str">
        <f>IF(มค!T33="","",มค!T33)</f>
        <v/>
      </c>
      <c r="KE32" s="404" t="str">
        <f>IF(มค!U33="","",มค!U33)</f>
        <v/>
      </c>
      <c r="KF32" s="404" t="str">
        <f>IF(มค!V33="","",มค!V33)</f>
        <v/>
      </c>
      <c r="KG32" s="404" t="str">
        <f>IF(มค!W33="","",มค!W33)</f>
        <v/>
      </c>
      <c r="KH32" s="404" t="str">
        <f>IF(มค!X33="","",มค!X33)</f>
        <v/>
      </c>
      <c r="KI32" s="404" t="str">
        <f>IF(มค!Y33="","",มค!Y33)</f>
        <v/>
      </c>
      <c r="KJ32" s="404" t="str">
        <f>IF(มค!Z33="","",มค!Z33)</f>
        <v/>
      </c>
      <c r="KK32" s="404" t="str">
        <f>IF(มค!AA33="","",มค!AA33)</f>
        <v/>
      </c>
      <c r="KL32" s="404" t="str">
        <f>IF(มค!AB33="","",มค!AB33)</f>
        <v/>
      </c>
      <c r="KM32" s="404" t="str">
        <f>IF(มค!AC33="","",มค!AC33)</f>
        <v/>
      </c>
      <c r="KN32" s="404" t="str">
        <f>IF(มค!AD33="","",มค!AD33)</f>
        <v/>
      </c>
      <c r="KO32" s="404" t="str">
        <f>IF(มค!AE33="","",มค!AE33)</f>
        <v/>
      </c>
      <c r="KP32" s="404" t="str">
        <f>IF(มค!AF33="","",มค!AF33)</f>
        <v/>
      </c>
      <c r="KQ32" s="404" t="str">
        <f>IF(มค!AG33="","",มค!AG33)</f>
        <v/>
      </c>
      <c r="KR32" s="404" t="str">
        <f>IF(มค!AH33="","",มค!AH33)</f>
        <v/>
      </c>
      <c r="KS32" s="404" t="str">
        <f>IF(มค!AI33="","",มค!AI33)</f>
        <v/>
      </c>
      <c r="KT32" s="402" t="str">
        <f>IF(มค!AJ33="","",มค!AJ33)</f>
        <v/>
      </c>
      <c r="KU32" s="401" t="str">
        <f>IF(ข้อมูลนร.2!D33="","",ข้อมูลนร.2!D33)</f>
        <v/>
      </c>
      <c r="KV32" s="402"/>
      <c r="KW32" s="404" t="str">
        <f>IF(กพ!E33="","",กพ!E33)</f>
        <v/>
      </c>
      <c r="KX32" s="404" t="str">
        <f>IF(กพ!F33="","",กพ!F33)</f>
        <v/>
      </c>
      <c r="KY32" s="404" t="str">
        <f>IF(กพ!G33="","",กพ!G33)</f>
        <v/>
      </c>
      <c r="KZ32" s="404" t="str">
        <f>IF(กพ!H33="","",กพ!H33)</f>
        <v/>
      </c>
      <c r="LA32" s="404" t="str">
        <f>IF(กพ!I33="","",กพ!I33)</f>
        <v/>
      </c>
      <c r="LB32" s="404" t="str">
        <f>IF(กพ!J33="","",กพ!J33)</f>
        <v/>
      </c>
      <c r="LC32" s="404" t="str">
        <f>IF(กพ!K33="","",กพ!K33)</f>
        <v/>
      </c>
      <c r="LD32" s="404" t="str">
        <f>IF(กพ!L33="","",กพ!L33)</f>
        <v/>
      </c>
      <c r="LE32" s="404" t="str">
        <f>IF(กพ!M33="","",กพ!M33)</f>
        <v/>
      </c>
      <c r="LF32" s="404" t="str">
        <f>IF(กพ!N33="","",กพ!N33)</f>
        <v/>
      </c>
      <c r="LG32" s="404" t="str">
        <f>IF(กพ!O33="","",กพ!O33)</f>
        <v/>
      </c>
      <c r="LH32" s="404" t="str">
        <f>IF(กพ!P33="","",กพ!P33)</f>
        <v/>
      </c>
      <c r="LI32" s="404" t="str">
        <f>IF(กพ!Q33="","",กพ!Q33)</f>
        <v/>
      </c>
      <c r="LJ32" s="404" t="str">
        <f>IF(กพ!R33="","",กพ!R33)</f>
        <v/>
      </c>
      <c r="LK32" s="404" t="str">
        <f>IF(กพ!S33="","",กพ!S33)</f>
        <v/>
      </c>
      <c r="LL32" s="404" t="str">
        <f>IF(กพ!T33="","",กพ!T33)</f>
        <v/>
      </c>
      <c r="LM32" s="404" t="str">
        <f>IF(กพ!U33="","",กพ!U33)</f>
        <v/>
      </c>
      <c r="LN32" s="404" t="str">
        <f>IF(กพ!V33="","",กพ!V33)</f>
        <v/>
      </c>
      <c r="LO32" s="404" t="str">
        <f>IF(กพ!W33="","",กพ!W33)</f>
        <v/>
      </c>
      <c r="LP32" s="404" t="str">
        <f>IF(กพ!X33="","",กพ!X33)</f>
        <v/>
      </c>
      <c r="LQ32" s="404" t="str">
        <f>IF(กพ!Y33="","",กพ!Y33)</f>
        <v/>
      </c>
      <c r="LR32" s="404" t="str">
        <f>IF(กพ!Z33="","",กพ!Z33)</f>
        <v/>
      </c>
      <c r="LS32" s="404" t="str">
        <f>IF(กพ!AA33="","",กพ!AA33)</f>
        <v/>
      </c>
      <c r="LT32" s="404" t="str">
        <f>IF(กพ!AB33="","",กพ!AB33)</f>
        <v/>
      </c>
      <c r="LU32" s="404" t="str">
        <f>IF(กพ!AC33="","",กพ!AC33)</f>
        <v/>
      </c>
      <c r="LV32" s="404" t="str">
        <f>IF(กพ!AD33="","",กพ!AD33)</f>
        <v/>
      </c>
      <c r="LW32" s="404" t="str">
        <f>IF(กพ!AE33="","",กพ!AE33)</f>
        <v/>
      </c>
      <c r="LX32" s="404" t="str">
        <f>IF(กพ!AF33="","",กพ!AF33)</f>
        <v/>
      </c>
      <c r="LY32" s="404" t="str">
        <f>IF(กพ!AG33="","",กพ!AG33)</f>
        <v/>
      </c>
      <c r="LZ32" s="404" t="str">
        <f>IF(กพ!AH33="","",กพ!AH33)</f>
        <v/>
      </c>
      <c r="MA32" s="404" t="str">
        <f>IF(กพ!AI33="","",กพ!AI33)</f>
        <v/>
      </c>
      <c r="MB32" s="402" t="str">
        <f>IF(กพ!AJ33="","",กพ!AJ33)</f>
        <v/>
      </c>
      <c r="MC32" s="401" t="str">
        <f>IF(ข้อมูลนร.2!D33="","",ข้อมูลนร.2!D33)</f>
        <v/>
      </c>
      <c r="MD32" s="402"/>
      <c r="ME32" s="404" t="str">
        <f>IF(มีค!E33="","",มีค!E33)</f>
        <v/>
      </c>
      <c r="MF32" s="404" t="str">
        <f>IF(มีค!F33="","",มีค!F33)</f>
        <v/>
      </c>
      <c r="MG32" s="404" t="str">
        <f>IF(มีค!G33="","",มีค!G33)</f>
        <v/>
      </c>
      <c r="MH32" s="404" t="str">
        <f>IF(มีค!H33="","",มีค!H33)</f>
        <v/>
      </c>
      <c r="MI32" s="404" t="str">
        <f>IF(มีค!I33="","",มีค!I33)</f>
        <v/>
      </c>
      <c r="MJ32" s="404" t="str">
        <f>IF(มีค!J33="","",มีค!J33)</f>
        <v/>
      </c>
      <c r="MK32" s="404" t="str">
        <f>IF(มีค!K33="","",มีค!K33)</f>
        <v/>
      </c>
      <c r="ML32" s="404" t="str">
        <f>IF(มีค!L33="","",มีค!L33)</f>
        <v/>
      </c>
      <c r="MM32" s="404" t="str">
        <f>IF(มีค!M33="","",มีค!M33)</f>
        <v/>
      </c>
      <c r="MN32" s="404" t="str">
        <f>IF(มีค!N33="","",มีค!N33)</f>
        <v/>
      </c>
      <c r="MO32" s="404" t="str">
        <f>IF(มีค!O33="","",มีค!O33)</f>
        <v/>
      </c>
      <c r="MP32" s="404" t="str">
        <f>IF(มีค!P33="","",มีค!P33)</f>
        <v/>
      </c>
      <c r="MQ32" s="404" t="str">
        <f>IF(มีค!Q33="","",มีค!Q33)</f>
        <v/>
      </c>
      <c r="MR32" s="404" t="str">
        <f>IF(มีค!R33="","",มีค!R33)</f>
        <v/>
      </c>
      <c r="MS32" s="404" t="str">
        <f>IF(มีค!S33="","",มีค!S33)</f>
        <v/>
      </c>
      <c r="MT32" s="404" t="str">
        <f>IF(มีค!T33="","",มีค!T33)</f>
        <v/>
      </c>
      <c r="MU32" s="404" t="str">
        <f>IF(มีค!U33="","",มีค!U33)</f>
        <v/>
      </c>
      <c r="MV32" s="404" t="str">
        <f>IF(มีค!V33="","",มีค!V33)</f>
        <v/>
      </c>
      <c r="MW32" s="404" t="str">
        <f>IF(มีค!W33="","",มีค!W33)</f>
        <v/>
      </c>
      <c r="MX32" s="404" t="str">
        <f>IF(มีค!X33="","",มีค!X33)</f>
        <v/>
      </c>
      <c r="MY32" s="404" t="str">
        <f>IF(มีค!Y33="","",มีค!Y33)</f>
        <v/>
      </c>
      <c r="MZ32" s="404" t="str">
        <f>IF(มีค!Z33="","",มีค!Z33)</f>
        <v/>
      </c>
      <c r="NA32" s="404" t="str">
        <f>IF(มีค!AA33="","",มีค!AA33)</f>
        <v/>
      </c>
      <c r="NB32" s="404" t="str">
        <f>IF(มีค!AB33="","",มีค!AB33)</f>
        <v/>
      </c>
      <c r="NC32" s="404" t="str">
        <f>IF(มีค!AC33="","",มีค!AC33)</f>
        <v/>
      </c>
      <c r="ND32" s="404" t="str">
        <f>IF(มีค!AD33="","",มีค!AD33)</f>
        <v/>
      </c>
      <c r="NE32" s="404" t="str">
        <f>IF(มีค!AE33="","",มีค!AE33)</f>
        <v/>
      </c>
      <c r="NF32" s="404" t="str">
        <f>IF(มีค!AF33="","",มีค!AF33)</f>
        <v/>
      </c>
      <c r="NG32" s="404" t="str">
        <f>IF(มีค!AG33="","",มีค!AG33)</f>
        <v/>
      </c>
      <c r="NH32" s="404" t="str">
        <f>IF(มีค!AH33="","",มีค!AH33)</f>
        <v/>
      </c>
      <c r="NI32" s="404" t="str">
        <f>IF(มีค!AI33="","",มีค!AI33)</f>
        <v/>
      </c>
      <c r="NJ32" s="402" t="str">
        <f>IF(มีค!AJ33="","",มีค!AJ33)</f>
        <v/>
      </c>
    </row>
    <row r="33" spans="1:374" s="231" customFormat="1" ht="18" customHeight="1">
      <c r="A33" s="401" t="str">
        <f>IF(ข้อมูลนร.2!D34="","",ข้อมูลนร.2!D34)</f>
        <v/>
      </c>
      <c r="B33" s="402"/>
      <c r="C33" s="403" t="str">
        <f>IF(พค!E34="","",พค!E34)</f>
        <v/>
      </c>
      <c r="D33" s="403" t="str">
        <f>IF(พค!F34="","",พค!F34)</f>
        <v/>
      </c>
      <c r="E33" s="403" t="str">
        <f>IF(พค!G34="","",พค!G34)</f>
        <v/>
      </c>
      <c r="F33" s="403" t="str">
        <f>IF(พค!H34="","",พค!H34)</f>
        <v/>
      </c>
      <c r="G33" s="403" t="str">
        <f>IF(พค!I34="","",พค!I34)</f>
        <v/>
      </c>
      <c r="H33" s="403" t="str">
        <f>IF(พค!J34="","",พค!J34)</f>
        <v/>
      </c>
      <c r="I33" s="403" t="str">
        <f>IF(พค!K34="","",พค!K34)</f>
        <v/>
      </c>
      <c r="J33" s="403" t="str">
        <f>IF(พค!L34="","",พค!L34)</f>
        <v/>
      </c>
      <c r="K33" s="403" t="str">
        <f>IF(พค!M34="","",พค!M34)</f>
        <v/>
      </c>
      <c r="L33" s="403" t="str">
        <f>IF(พค!N34="","",พค!N34)</f>
        <v/>
      </c>
      <c r="M33" s="403" t="str">
        <f>IF(พค!O34="","",พค!O34)</f>
        <v/>
      </c>
      <c r="N33" s="403" t="str">
        <f>IF(พค!P34="","",พค!P34)</f>
        <v/>
      </c>
      <c r="O33" s="403" t="str">
        <f>IF(พค!Q34="","",พค!Q34)</f>
        <v/>
      </c>
      <c r="P33" s="403" t="str">
        <f>IF(พค!R34="","",พค!R34)</f>
        <v/>
      </c>
      <c r="Q33" s="403" t="str">
        <f>IF(พค!S34="","",พค!S34)</f>
        <v/>
      </c>
      <c r="R33" s="403" t="str">
        <f>IF(พค!T34="","",พค!T34)</f>
        <v/>
      </c>
      <c r="S33" s="403" t="str">
        <f>IF(พค!U34="","",พค!U34)</f>
        <v/>
      </c>
      <c r="T33" s="403" t="str">
        <f>IF(พค!V34="","",พค!V34)</f>
        <v/>
      </c>
      <c r="U33" s="403" t="str">
        <f>IF(พค!W34="","",พค!W34)</f>
        <v/>
      </c>
      <c r="V33" s="403" t="str">
        <f>IF(พค!X34="","",พค!X34)</f>
        <v/>
      </c>
      <c r="W33" s="403" t="str">
        <f>IF(พค!Y34="","",พค!Y34)</f>
        <v/>
      </c>
      <c r="X33" s="403" t="str">
        <f>IF(พค!Z34="","",พค!Z34)</f>
        <v/>
      </c>
      <c r="Y33" s="403" t="str">
        <f>IF(พค!AA34="","",พค!AA34)</f>
        <v/>
      </c>
      <c r="Z33" s="403" t="str">
        <f>IF(พค!AB34="","",พค!AB34)</f>
        <v/>
      </c>
      <c r="AA33" s="403" t="str">
        <f>IF(พค!AC34="","",พค!AC34)</f>
        <v/>
      </c>
      <c r="AB33" s="403" t="str">
        <f>IF(พค!AD34="","",พค!AD34)</f>
        <v/>
      </c>
      <c r="AC33" s="403" t="str">
        <f>IF(พค!AE34="","",พค!AE34)</f>
        <v/>
      </c>
      <c r="AD33" s="403" t="str">
        <f>IF(พค!AF34="","",พค!AF34)</f>
        <v/>
      </c>
      <c r="AE33" s="403" t="str">
        <f>IF(พค!AG34="","",พค!AG34)</f>
        <v/>
      </c>
      <c r="AF33" s="403" t="str">
        <f>IF(พค!AH34="","",พค!AH34)</f>
        <v/>
      </c>
      <c r="AG33" s="403" t="str">
        <f>IF(พค!AI34="","",พค!AI34)</f>
        <v/>
      </c>
      <c r="AH33" s="402" t="str">
        <f>IF(พค!AJ34="","",พค!AJ34)</f>
        <v/>
      </c>
      <c r="AI33" s="401" t="str">
        <f>IF(ข้อมูลนร.2!D34="","",ข้อมูลนร.2!D34)</f>
        <v/>
      </c>
      <c r="AJ33" s="402"/>
      <c r="AK33" s="404" t="str">
        <f>IF(มิย!E34="","",มิย!E34)</f>
        <v/>
      </c>
      <c r="AL33" s="404" t="str">
        <f>IF(มิย!F34="","",มิย!F34)</f>
        <v/>
      </c>
      <c r="AM33" s="404" t="str">
        <f>IF(มิย!G34="","",มิย!G34)</f>
        <v/>
      </c>
      <c r="AN33" s="404" t="str">
        <f>IF(มิย!H34="","",มิย!H34)</f>
        <v/>
      </c>
      <c r="AO33" s="404" t="str">
        <f>IF(มิย!I34="","",มิย!I34)</f>
        <v/>
      </c>
      <c r="AP33" s="404" t="str">
        <f>IF(มิย!J34="","",มิย!J34)</f>
        <v/>
      </c>
      <c r="AQ33" s="404" t="str">
        <f>IF(มิย!K34="","",มิย!K34)</f>
        <v/>
      </c>
      <c r="AR33" s="404" t="str">
        <f>IF(มิย!L34="","",มิย!L34)</f>
        <v/>
      </c>
      <c r="AS33" s="404" t="str">
        <f>IF(มิย!M34="","",มิย!M34)</f>
        <v/>
      </c>
      <c r="AT33" s="404" t="str">
        <f>IF(มิย!N34="","",มิย!N34)</f>
        <v/>
      </c>
      <c r="AU33" s="404" t="str">
        <f>IF(มิย!O34="","",มิย!O34)</f>
        <v/>
      </c>
      <c r="AV33" s="404" t="str">
        <f>IF(มิย!P34="","",มิย!P34)</f>
        <v/>
      </c>
      <c r="AW33" s="404" t="str">
        <f>IF(มิย!Q34="","",มิย!Q34)</f>
        <v/>
      </c>
      <c r="AX33" s="404" t="str">
        <f>IF(มิย!R34="","",มิย!R34)</f>
        <v/>
      </c>
      <c r="AY33" s="404" t="str">
        <f>IF(มิย!S34="","",มิย!S34)</f>
        <v/>
      </c>
      <c r="AZ33" s="404" t="str">
        <f>IF(มิย!T34="","",มิย!T34)</f>
        <v/>
      </c>
      <c r="BA33" s="404" t="str">
        <f>IF(มิย!U34="","",มิย!U34)</f>
        <v/>
      </c>
      <c r="BB33" s="404" t="str">
        <f>IF(มิย!V34="","",มิย!V34)</f>
        <v/>
      </c>
      <c r="BC33" s="404" t="str">
        <f>IF(มิย!W34="","",มิย!W34)</f>
        <v/>
      </c>
      <c r="BD33" s="404" t="str">
        <f>IF(มิย!X34="","",มิย!X34)</f>
        <v/>
      </c>
      <c r="BE33" s="404" t="str">
        <f>IF(มิย!Y34="","",มิย!Y34)</f>
        <v/>
      </c>
      <c r="BF33" s="404" t="str">
        <f>IF(มิย!Z34="","",มิย!Z34)</f>
        <v/>
      </c>
      <c r="BG33" s="404" t="str">
        <f>IF(มิย!AA34="","",มิย!AA34)</f>
        <v/>
      </c>
      <c r="BH33" s="404" t="str">
        <f>IF(มิย!AB34="","",มิย!AB34)</f>
        <v/>
      </c>
      <c r="BI33" s="404" t="str">
        <f>IF(มิย!AC34="","",มิย!AC34)</f>
        <v/>
      </c>
      <c r="BJ33" s="404" t="str">
        <f>IF(มิย!AD34="","",มิย!AD34)</f>
        <v/>
      </c>
      <c r="BK33" s="404" t="str">
        <f>IF(มิย!AE34="","",มิย!AE34)</f>
        <v/>
      </c>
      <c r="BL33" s="404" t="str">
        <f>IF(มิย!AF34="","",มิย!AF34)</f>
        <v/>
      </c>
      <c r="BM33" s="404" t="str">
        <f>IF(มิย!AG34="","",มิย!AG34)</f>
        <v/>
      </c>
      <c r="BN33" s="404" t="str">
        <f>IF(มิย!AH34="","",มิย!AH34)</f>
        <v/>
      </c>
      <c r="BO33" s="404" t="str">
        <f>IF(มิย!AI34="","",มิย!AI34)</f>
        <v/>
      </c>
      <c r="BP33" s="402" t="str">
        <f>IF(มิย!AJ34="","",มิย!AJ34)</f>
        <v/>
      </c>
      <c r="BQ33" s="401" t="str">
        <f>IF(ข้อมูลนร.2!D34="","",ข้อมูลนร.2!D34)</f>
        <v/>
      </c>
      <c r="BR33" s="402"/>
      <c r="BS33" s="402" t="str">
        <f>IF(กค!E34="","",กค!E34)</f>
        <v/>
      </c>
      <c r="BT33" s="404" t="str">
        <f>IF(กค!F34="","",กค!F34)</f>
        <v/>
      </c>
      <c r="BU33" s="404" t="str">
        <f>IF(กค!G34="","",กค!G34)</f>
        <v/>
      </c>
      <c r="BV33" s="404" t="str">
        <f>IF(กค!H34="","",กค!H34)</f>
        <v/>
      </c>
      <c r="BW33" s="404" t="str">
        <f>IF(กค!I34="","",กค!I34)</f>
        <v/>
      </c>
      <c r="BX33" s="404" t="str">
        <f>IF(กค!J34="","",กค!J34)</f>
        <v/>
      </c>
      <c r="BY33" s="404" t="str">
        <f>IF(กค!K34="","",กค!K34)</f>
        <v/>
      </c>
      <c r="BZ33" s="404" t="str">
        <f>IF(กค!L34="","",กค!L34)</f>
        <v/>
      </c>
      <c r="CA33" s="404" t="str">
        <f>IF(กค!M34="","",กค!M34)</f>
        <v/>
      </c>
      <c r="CB33" s="404" t="str">
        <f>IF(กค!N34="","",กค!N34)</f>
        <v/>
      </c>
      <c r="CC33" s="404" t="str">
        <f>IF(กค!O34="","",กค!O34)</f>
        <v/>
      </c>
      <c r="CD33" s="404" t="str">
        <f>IF(กค!P34="","",กค!P34)</f>
        <v/>
      </c>
      <c r="CE33" s="404" t="str">
        <f>IF(กค!Q34="","",กค!Q34)</f>
        <v/>
      </c>
      <c r="CF33" s="404" t="str">
        <f>IF(กค!R34="","",กค!R34)</f>
        <v/>
      </c>
      <c r="CG33" s="404" t="str">
        <f>IF(กค!S34="","",กค!S34)</f>
        <v/>
      </c>
      <c r="CH33" s="404" t="str">
        <f>IF(กค!T34="","",กค!T34)</f>
        <v/>
      </c>
      <c r="CI33" s="404" t="str">
        <f>IF(กค!U34="","",กค!U34)</f>
        <v/>
      </c>
      <c r="CJ33" s="404" t="str">
        <f>IF(กค!V34="","",กค!V34)</f>
        <v/>
      </c>
      <c r="CK33" s="404" t="str">
        <f>IF(กค!W34="","",กค!W34)</f>
        <v/>
      </c>
      <c r="CL33" s="404" t="str">
        <f>IF(กค!X34="","",กค!X34)</f>
        <v/>
      </c>
      <c r="CM33" s="404" t="str">
        <f>IF(กค!Y34="","",กค!Y34)</f>
        <v/>
      </c>
      <c r="CN33" s="404" t="str">
        <f>IF(กค!Z34="","",กค!Z34)</f>
        <v/>
      </c>
      <c r="CO33" s="404" t="str">
        <f>IF(กค!AA34="","",กค!AA34)</f>
        <v/>
      </c>
      <c r="CP33" s="404" t="str">
        <f>IF(กค!AB34="","",กค!AB34)</f>
        <v/>
      </c>
      <c r="CQ33" s="404" t="str">
        <f>IF(กค!AC34="","",กค!AC34)</f>
        <v/>
      </c>
      <c r="CR33" s="404" t="str">
        <f>IF(กค!AD34="","",กค!AD34)</f>
        <v/>
      </c>
      <c r="CS33" s="404" t="str">
        <f>IF(กค!AE34="","",กค!AE34)</f>
        <v/>
      </c>
      <c r="CT33" s="404" t="str">
        <f>IF(กค!AF34="","",กค!AF34)</f>
        <v/>
      </c>
      <c r="CU33" s="404" t="str">
        <f>IF(กค!AG34="","",กค!AG34)</f>
        <v/>
      </c>
      <c r="CV33" s="404" t="str">
        <f>IF(กค!AH34="","",กค!AH34)</f>
        <v/>
      </c>
      <c r="CW33" s="404" t="str">
        <f>IF(กค!AI34="","",กค!AI34)</f>
        <v/>
      </c>
      <c r="CX33" s="402" t="str">
        <f>IF(กค!AJ34="","",กค!AJ34)</f>
        <v/>
      </c>
      <c r="CY33" s="401" t="str">
        <f>IF(ข้อมูลนร.2!D34="","",ข้อมูลนร.2!D34)</f>
        <v/>
      </c>
      <c r="CZ33" s="402"/>
      <c r="DA33" s="404" t="str">
        <f>IF(สค!E34="","",สค!E34)</f>
        <v/>
      </c>
      <c r="DB33" s="404" t="str">
        <f>IF(สค!F34="","",สค!F34)</f>
        <v/>
      </c>
      <c r="DC33" s="404" t="str">
        <f>IF(สค!G34="","",สค!G34)</f>
        <v/>
      </c>
      <c r="DD33" s="404" t="str">
        <f>IF(สค!H34="","",สค!H34)</f>
        <v/>
      </c>
      <c r="DE33" s="404" t="str">
        <f>IF(สค!I34="","",สค!I34)</f>
        <v/>
      </c>
      <c r="DF33" s="404" t="str">
        <f>IF(สค!J34="","",สค!J34)</f>
        <v/>
      </c>
      <c r="DG33" s="404" t="str">
        <f>IF(สค!K34="","",สค!K34)</f>
        <v/>
      </c>
      <c r="DH33" s="404" t="str">
        <f>IF(สค!L34="","",สค!L34)</f>
        <v/>
      </c>
      <c r="DI33" s="404" t="str">
        <f>IF(สค!M34="","",สค!M34)</f>
        <v/>
      </c>
      <c r="DJ33" s="404" t="str">
        <f>IF(สค!N34="","",สค!N34)</f>
        <v/>
      </c>
      <c r="DK33" s="404" t="str">
        <f>IF(สค!O34="","",สค!O34)</f>
        <v/>
      </c>
      <c r="DL33" s="404" t="str">
        <f>IF(สค!P34="","",สค!P34)</f>
        <v/>
      </c>
      <c r="DM33" s="404" t="str">
        <f>IF(สค!Q34="","",สค!Q34)</f>
        <v/>
      </c>
      <c r="DN33" s="404" t="str">
        <f>IF(สค!R34="","",สค!R34)</f>
        <v/>
      </c>
      <c r="DO33" s="404" t="str">
        <f>IF(สค!S34="","",สค!S34)</f>
        <v/>
      </c>
      <c r="DP33" s="404" t="str">
        <f>IF(สค!T34="","",สค!T34)</f>
        <v/>
      </c>
      <c r="DQ33" s="404" t="str">
        <f>IF(สค!U34="","",สค!U34)</f>
        <v/>
      </c>
      <c r="DR33" s="404" t="str">
        <f>IF(สค!V34="","",สค!V34)</f>
        <v/>
      </c>
      <c r="DS33" s="404" t="str">
        <f>IF(สค!W34="","",สค!W34)</f>
        <v/>
      </c>
      <c r="DT33" s="404" t="str">
        <f>IF(สค!X34="","",สค!X34)</f>
        <v/>
      </c>
      <c r="DU33" s="404" t="str">
        <f>IF(สค!Y34="","",สค!Y34)</f>
        <v/>
      </c>
      <c r="DV33" s="404" t="str">
        <f>IF(สค!Z34="","",สค!Z34)</f>
        <v/>
      </c>
      <c r="DW33" s="404" t="str">
        <f>IF(สค!AA34="","",สค!AA34)</f>
        <v/>
      </c>
      <c r="DX33" s="404" t="str">
        <f>IF(สค!AB34="","",สค!AB34)</f>
        <v/>
      </c>
      <c r="DY33" s="404" t="str">
        <f>IF(สค!AC34="","",สค!AC34)</f>
        <v/>
      </c>
      <c r="DZ33" s="404" t="str">
        <f>IF(สค!AD34="","",สค!AD34)</f>
        <v/>
      </c>
      <c r="EA33" s="404" t="str">
        <f>IF(สค!AE34="","",สค!AE34)</f>
        <v/>
      </c>
      <c r="EB33" s="404" t="str">
        <f>IF(สค!AF34="","",สค!AF34)</f>
        <v/>
      </c>
      <c r="EC33" s="404" t="str">
        <f>IF(สค!AG34="","",สค!AG34)</f>
        <v/>
      </c>
      <c r="ED33" s="404" t="str">
        <f>IF(สค!AH34="","",สค!AH34)</f>
        <v/>
      </c>
      <c r="EE33" s="404" t="str">
        <f>IF(สค!AI34="","",สค!AI34)</f>
        <v/>
      </c>
      <c r="EF33" s="402" t="str">
        <f>IF(สค!AJ34="","",สค!AJ34)</f>
        <v/>
      </c>
      <c r="EG33" s="401" t="str">
        <f>IF(ข้อมูลนร.2!D34="","",ข้อมูลนร.2!D34)</f>
        <v/>
      </c>
      <c r="EH33" s="402"/>
      <c r="EI33" s="404" t="str">
        <f>IF(กย!E34="","",กย!E34)</f>
        <v/>
      </c>
      <c r="EJ33" s="404" t="str">
        <f>IF(กย!F34="","",กย!F34)</f>
        <v/>
      </c>
      <c r="EK33" s="404" t="str">
        <f>IF(กย!G34="","",กย!G34)</f>
        <v/>
      </c>
      <c r="EL33" s="404" t="str">
        <f>IF(กย!H34="","",กย!H34)</f>
        <v/>
      </c>
      <c r="EM33" s="404" t="str">
        <f>IF(กย!I34="","",กย!I34)</f>
        <v/>
      </c>
      <c r="EN33" s="404" t="str">
        <f>IF(กย!J34="","",กย!J34)</f>
        <v/>
      </c>
      <c r="EO33" s="404" t="str">
        <f>IF(กย!K34="","",กย!K34)</f>
        <v/>
      </c>
      <c r="EP33" s="404" t="str">
        <f>IF(กย!L34="","",กย!L34)</f>
        <v/>
      </c>
      <c r="EQ33" s="404" t="str">
        <f>IF(กย!M34="","",กย!M34)</f>
        <v/>
      </c>
      <c r="ER33" s="404" t="str">
        <f>IF(กย!N34="","",กย!N34)</f>
        <v/>
      </c>
      <c r="ES33" s="404" t="str">
        <f>IF(กย!O34="","",กย!O34)</f>
        <v/>
      </c>
      <c r="ET33" s="404" t="str">
        <f>IF(กย!P34="","",กย!P34)</f>
        <v/>
      </c>
      <c r="EU33" s="404" t="str">
        <f>IF(กย!Q34="","",กย!Q34)</f>
        <v/>
      </c>
      <c r="EV33" s="404" t="str">
        <f>IF(กย!R34="","",กย!R34)</f>
        <v/>
      </c>
      <c r="EW33" s="404" t="str">
        <f>IF(กย!S34="","",กย!S34)</f>
        <v/>
      </c>
      <c r="EX33" s="404" t="str">
        <f>IF(กย!T34="","",กย!T34)</f>
        <v/>
      </c>
      <c r="EY33" s="404" t="str">
        <f>IF(กย!U34="","",กย!U34)</f>
        <v/>
      </c>
      <c r="EZ33" s="404" t="str">
        <f>IF(กย!V34="","",กย!V34)</f>
        <v/>
      </c>
      <c r="FA33" s="404" t="str">
        <f>IF(กย!W34="","",กย!W34)</f>
        <v/>
      </c>
      <c r="FB33" s="404" t="str">
        <f>IF(กย!X34="","",กย!X34)</f>
        <v/>
      </c>
      <c r="FC33" s="404" t="str">
        <f>IF(กย!Y34="","",กย!Y34)</f>
        <v/>
      </c>
      <c r="FD33" s="404" t="str">
        <f>IF(กย!Z34="","",กย!Z34)</f>
        <v/>
      </c>
      <c r="FE33" s="404" t="str">
        <f>IF(กย!AA34="","",กย!AA34)</f>
        <v/>
      </c>
      <c r="FF33" s="404" t="str">
        <f>IF(กย!AB34="","",กย!AB34)</f>
        <v/>
      </c>
      <c r="FG33" s="404" t="str">
        <f>IF(กย!AC34="","",กย!AC34)</f>
        <v/>
      </c>
      <c r="FH33" s="404" t="str">
        <f>IF(กย!AD34="","",กย!AD34)</f>
        <v/>
      </c>
      <c r="FI33" s="404" t="str">
        <f>IF(กย!AE34="","",กย!AE34)</f>
        <v/>
      </c>
      <c r="FJ33" s="404" t="str">
        <f>IF(กย!AF34="","",กย!AF34)</f>
        <v/>
      </c>
      <c r="FK33" s="404" t="str">
        <f>IF(กย!AG34="","",กย!AG34)</f>
        <v/>
      </c>
      <c r="FL33" s="404" t="str">
        <f>IF(กย!AH34="","",กย!AH34)</f>
        <v/>
      </c>
      <c r="FM33" s="404" t="str">
        <f>IF(กย!AI34="","",กย!AI34)</f>
        <v/>
      </c>
      <c r="FN33" s="402" t="str">
        <f>IF(กย!AJ34="","",กย!AJ34)</f>
        <v/>
      </c>
      <c r="FO33" s="401" t="str">
        <f>IF(ข้อมูลนร.2!D34="","",ข้อมูลนร.2!D34)</f>
        <v/>
      </c>
      <c r="FP33" s="402"/>
      <c r="FQ33" s="404" t="str">
        <f>IF(ตค!E34="","",ตค!E34)</f>
        <v/>
      </c>
      <c r="FR33" s="404" t="str">
        <f>IF(ตค!F34="","",ตค!F34)</f>
        <v/>
      </c>
      <c r="FS33" s="404" t="str">
        <f>IF(ตค!G34="","",ตค!G34)</f>
        <v/>
      </c>
      <c r="FT33" s="404" t="str">
        <f>IF(ตค!H34="","",ตค!H34)</f>
        <v/>
      </c>
      <c r="FU33" s="404" t="str">
        <f>IF(ตค!I34="","",ตค!I34)</f>
        <v/>
      </c>
      <c r="FV33" s="404" t="str">
        <f>IF(ตค!J34="","",ตค!J34)</f>
        <v/>
      </c>
      <c r="FW33" s="404" t="str">
        <f>IF(ตค!K34="","",ตค!K34)</f>
        <v/>
      </c>
      <c r="FX33" s="404" t="str">
        <f>IF(ตค!L34="","",ตค!L34)</f>
        <v/>
      </c>
      <c r="FY33" s="404" t="str">
        <f>IF(ตค!M34="","",ตค!M34)</f>
        <v/>
      </c>
      <c r="FZ33" s="404" t="str">
        <f>IF(ตค!N34="","",ตค!N34)</f>
        <v/>
      </c>
      <c r="GA33" s="404" t="str">
        <f>IF(ตค!O34="","",ตค!O34)</f>
        <v/>
      </c>
      <c r="GB33" s="404" t="str">
        <f>IF(ตค!P34="","",ตค!P34)</f>
        <v/>
      </c>
      <c r="GC33" s="404" t="str">
        <f>IF(ตค!Q34="","",ตค!Q34)</f>
        <v/>
      </c>
      <c r="GD33" s="404" t="str">
        <f>IF(ตค!R34="","",ตค!R34)</f>
        <v/>
      </c>
      <c r="GE33" s="404" t="str">
        <f>IF(ตค!S34="","",ตค!S34)</f>
        <v/>
      </c>
      <c r="GF33" s="404" t="str">
        <f>IF(ตค!T34="","",ตค!T34)</f>
        <v/>
      </c>
      <c r="GG33" s="404" t="str">
        <f>IF(ตค!U34="","",ตค!U34)</f>
        <v/>
      </c>
      <c r="GH33" s="404" t="str">
        <f>IF(ตค!V34="","",ตค!V34)</f>
        <v/>
      </c>
      <c r="GI33" s="404" t="str">
        <f>IF(ตค!W34="","",ตค!W34)</f>
        <v/>
      </c>
      <c r="GJ33" s="404" t="str">
        <f>IF(ตค!X34="","",ตค!X34)</f>
        <v/>
      </c>
      <c r="GK33" s="404" t="str">
        <f>IF(ตค!Y34="","",ตค!Y34)</f>
        <v/>
      </c>
      <c r="GL33" s="404" t="str">
        <f>IF(ตค!Z34="","",ตค!Z34)</f>
        <v/>
      </c>
      <c r="GM33" s="404" t="str">
        <f>IF(ตค!AA34="","",ตค!AA34)</f>
        <v/>
      </c>
      <c r="GN33" s="404" t="str">
        <f>IF(ตค!AB34="","",ตค!AB34)</f>
        <v/>
      </c>
      <c r="GO33" s="404" t="str">
        <f>IF(ตค!AC34="","",ตค!AC34)</f>
        <v/>
      </c>
      <c r="GP33" s="404" t="str">
        <f>IF(ตค!AD34="","",ตค!AD34)</f>
        <v/>
      </c>
      <c r="GQ33" s="404" t="str">
        <f>IF(ตค!AE34="","",ตค!AE34)</f>
        <v/>
      </c>
      <c r="GR33" s="404" t="str">
        <f>IF(ตค!AF34="","",ตค!AF34)</f>
        <v/>
      </c>
      <c r="GS33" s="404" t="str">
        <f>IF(ตค!AG34="","",ตค!AG34)</f>
        <v/>
      </c>
      <c r="GT33" s="404" t="str">
        <f>IF(ตค!AH34="","",ตค!AH34)</f>
        <v/>
      </c>
      <c r="GU33" s="404" t="str">
        <f>IF(ตค!AI34="","",ตค!AI34)</f>
        <v/>
      </c>
      <c r="GV33" s="402" t="str">
        <f>IF(ตค!AJ34="","",ตค!AJ34)</f>
        <v/>
      </c>
      <c r="GW33" s="401" t="str">
        <f>IF(ข้อมูลนร.2!D34="","",ข้อมูลนร.2!D34)</f>
        <v/>
      </c>
      <c r="GX33" s="402"/>
      <c r="GY33" s="403" t="str">
        <f>IF(พย!E34="","",พย!E34)</f>
        <v/>
      </c>
      <c r="GZ33" s="403" t="str">
        <f>IF(พย!F34="","",พย!F34)</f>
        <v/>
      </c>
      <c r="HA33" s="403" t="str">
        <f>IF(พย!G34="","",พย!G34)</f>
        <v/>
      </c>
      <c r="HB33" s="403" t="str">
        <f>IF(พย!H34="","",พย!H34)</f>
        <v/>
      </c>
      <c r="HC33" s="403" t="str">
        <f>IF(พย!I34="","",พย!I34)</f>
        <v/>
      </c>
      <c r="HD33" s="403" t="str">
        <f>IF(พย!J34="","",พย!J34)</f>
        <v/>
      </c>
      <c r="HE33" s="403" t="str">
        <f>IF(พย!K34="","",พย!K34)</f>
        <v/>
      </c>
      <c r="HF33" s="403" t="str">
        <f>IF(พย!L34="","",พย!L34)</f>
        <v/>
      </c>
      <c r="HG33" s="403" t="str">
        <f>IF(พย!M34="","",พย!M34)</f>
        <v/>
      </c>
      <c r="HH33" s="403" t="str">
        <f>IF(พย!N34="","",พย!N34)</f>
        <v/>
      </c>
      <c r="HI33" s="403" t="str">
        <f>IF(พย!O34="","",พย!O34)</f>
        <v/>
      </c>
      <c r="HJ33" s="403" t="str">
        <f>IF(พย!P34="","",พย!P34)</f>
        <v/>
      </c>
      <c r="HK33" s="403" t="str">
        <f>IF(พย!Q34="","",พย!Q34)</f>
        <v/>
      </c>
      <c r="HL33" s="403" t="str">
        <f>IF(พย!R34="","",พย!R34)</f>
        <v/>
      </c>
      <c r="HM33" s="403" t="str">
        <f>IF(พย!S34="","",พย!S34)</f>
        <v/>
      </c>
      <c r="HN33" s="403" t="str">
        <f>IF(พย!T34="","",พย!T34)</f>
        <v/>
      </c>
      <c r="HO33" s="403" t="str">
        <f>IF(พย!U34="","",พย!U34)</f>
        <v/>
      </c>
      <c r="HP33" s="403" t="str">
        <f>IF(พย!V34="","",พย!V34)</f>
        <v/>
      </c>
      <c r="HQ33" s="403" t="str">
        <f>IF(พย!W34="","",พย!W34)</f>
        <v/>
      </c>
      <c r="HR33" s="403" t="str">
        <f>IF(พย!X34="","",พย!X34)</f>
        <v/>
      </c>
      <c r="HS33" s="403" t="str">
        <f>IF(พย!Y34="","",พย!Y34)</f>
        <v/>
      </c>
      <c r="HT33" s="403" t="str">
        <f>IF(พย!Z34="","",พย!Z34)</f>
        <v/>
      </c>
      <c r="HU33" s="403" t="str">
        <f>IF(พย!AA34="","",พย!AA34)</f>
        <v/>
      </c>
      <c r="HV33" s="403" t="str">
        <f>IF(พย!AB34="","",พย!AB34)</f>
        <v/>
      </c>
      <c r="HW33" s="403" t="str">
        <f>IF(พย!AC34="","",พย!AC34)</f>
        <v/>
      </c>
      <c r="HX33" s="403" t="str">
        <f>IF(พย!AD34="","",พย!AD34)</f>
        <v/>
      </c>
      <c r="HY33" s="403" t="str">
        <f>IF(พย!AE34="","",พย!AE34)</f>
        <v/>
      </c>
      <c r="HZ33" s="403" t="str">
        <f>IF(พย!AF34="","",พย!AF34)</f>
        <v/>
      </c>
      <c r="IA33" s="403" t="str">
        <f>IF(พย!AG34="","",พย!AG34)</f>
        <v/>
      </c>
      <c r="IB33" s="403" t="str">
        <f>IF(พย!AH34="","",พย!AH34)</f>
        <v/>
      </c>
      <c r="IC33" s="403" t="str">
        <f>IF(พย!AI34="","",พย!AI34)</f>
        <v/>
      </c>
      <c r="ID33" s="402" t="str">
        <f>IF(พย!AJ34="","",พย!AJ34)</f>
        <v/>
      </c>
      <c r="IE33" s="401" t="str">
        <f>IF(ข้อมูลนร.2!D34="","",ข้อมูลนร.2!D34)</f>
        <v/>
      </c>
      <c r="IF33" s="402"/>
      <c r="IG33" s="404" t="str">
        <f>IF(ธค!E34="","",ธค!E34)</f>
        <v/>
      </c>
      <c r="IH33" s="404" t="str">
        <f>IF(ธค!F34="","",ธค!F34)</f>
        <v/>
      </c>
      <c r="II33" s="404" t="str">
        <f>IF(ธค!G34="","",ธค!G34)</f>
        <v/>
      </c>
      <c r="IJ33" s="404" t="str">
        <f>IF(ธค!H34="","",ธค!H34)</f>
        <v/>
      </c>
      <c r="IK33" s="404" t="str">
        <f>IF(ธค!I34="","",ธค!I34)</f>
        <v/>
      </c>
      <c r="IL33" s="404" t="str">
        <f>IF(ธค!J34="","",ธค!J34)</f>
        <v/>
      </c>
      <c r="IM33" s="404" t="str">
        <f>IF(ธค!K34="","",ธค!K34)</f>
        <v/>
      </c>
      <c r="IN33" s="404" t="str">
        <f>IF(ธค!L34="","",ธค!L34)</f>
        <v/>
      </c>
      <c r="IO33" s="404" t="str">
        <f>IF(ธค!M34="","",ธค!M34)</f>
        <v/>
      </c>
      <c r="IP33" s="404" t="str">
        <f>IF(ธค!N34="","",ธค!N34)</f>
        <v/>
      </c>
      <c r="IQ33" s="404" t="str">
        <f>IF(ธค!O34="","",ธค!O34)</f>
        <v/>
      </c>
      <c r="IR33" s="404" t="str">
        <f>IF(ธค!P34="","",ธค!P34)</f>
        <v/>
      </c>
      <c r="IS33" s="404" t="str">
        <f>IF(ธค!Q34="","",ธค!Q34)</f>
        <v/>
      </c>
      <c r="IT33" s="404" t="str">
        <f>IF(ธค!R34="","",ธค!R34)</f>
        <v/>
      </c>
      <c r="IU33" s="404" t="str">
        <f>IF(ธค!S34="","",ธค!S34)</f>
        <v/>
      </c>
      <c r="IV33" s="404" t="str">
        <f>IF(ธค!T34="","",ธค!T34)</f>
        <v/>
      </c>
      <c r="IW33" s="404" t="str">
        <f>IF(ธค!U34="","",ธค!U34)</f>
        <v/>
      </c>
      <c r="IX33" s="404" t="str">
        <f>IF(ธค!V34="","",ธค!V34)</f>
        <v/>
      </c>
      <c r="IY33" s="404" t="str">
        <f>IF(ธค!W34="","",ธค!W34)</f>
        <v/>
      </c>
      <c r="IZ33" s="404" t="str">
        <f>IF(ธค!X34="","",ธค!X34)</f>
        <v/>
      </c>
      <c r="JA33" s="404" t="str">
        <f>IF(ธค!Y34="","",ธค!Y34)</f>
        <v/>
      </c>
      <c r="JB33" s="404" t="str">
        <f>IF(ธค!Z34="","",ธค!Z34)</f>
        <v/>
      </c>
      <c r="JC33" s="404" t="str">
        <f>IF(ธค!AA34="","",ธค!AA34)</f>
        <v/>
      </c>
      <c r="JD33" s="404" t="str">
        <f>IF(ธค!AB34="","",ธค!AB34)</f>
        <v/>
      </c>
      <c r="JE33" s="404" t="str">
        <f>IF(ธค!AC34="","",ธค!AC34)</f>
        <v/>
      </c>
      <c r="JF33" s="404" t="str">
        <f>IF(ธค!AD34="","",ธค!AD34)</f>
        <v/>
      </c>
      <c r="JG33" s="404" t="str">
        <f>IF(ธค!AE34="","",ธค!AE34)</f>
        <v/>
      </c>
      <c r="JH33" s="404" t="str">
        <f>IF(ธค!AF34="","",ธค!AF34)</f>
        <v/>
      </c>
      <c r="JI33" s="404" t="str">
        <f>IF(ธค!AG34="","",ธค!AG34)</f>
        <v/>
      </c>
      <c r="JJ33" s="404" t="str">
        <f>IF(ธค!AH34="","",ธค!AH34)</f>
        <v/>
      </c>
      <c r="JK33" s="404" t="str">
        <f>IF(ธค!AI34="","",ธค!AI34)</f>
        <v/>
      </c>
      <c r="JL33" s="402" t="str">
        <f>IF(ธค!AJ34="","",ธค!AJ34)</f>
        <v/>
      </c>
      <c r="JM33" s="401" t="str">
        <f>IF(ข้อมูลนร.2!D34="","",ข้อมูลนร.2!D34)</f>
        <v/>
      </c>
      <c r="JN33" s="402"/>
      <c r="JO33" s="404" t="str">
        <f>IF(มค!E34="","",มค!E34)</f>
        <v/>
      </c>
      <c r="JP33" s="404" t="str">
        <f>IF(มค!F34="","",มค!F34)</f>
        <v/>
      </c>
      <c r="JQ33" s="404" t="str">
        <f>IF(มค!G34="","",มค!G34)</f>
        <v/>
      </c>
      <c r="JR33" s="404" t="str">
        <f>IF(มค!H34="","",มค!H34)</f>
        <v/>
      </c>
      <c r="JS33" s="404" t="str">
        <f>IF(มค!I34="","",มค!I34)</f>
        <v/>
      </c>
      <c r="JT33" s="404" t="str">
        <f>IF(มค!J34="","",มค!J34)</f>
        <v/>
      </c>
      <c r="JU33" s="404" t="str">
        <f>IF(มค!K34="","",มค!K34)</f>
        <v/>
      </c>
      <c r="JV33" s="404" t="str">
        <f>IF(มค!L34="","",มค!L34)</f>
        <v/>
      </c>
      <c r="JW33" s="404" t="str">
        <f>IF(มค!M34="","",มค!M34)</f>
        <v/>
      </c>
      <c r="JX33" s="404" t="str">
        <f>IF(มค!N34="","",มค!N34)</f>
        <v/>
      </c>
      <c r="JY33" s="404" t="str">
        <f>IF(มค!O34="","",มค!O34)</f>
        <v/>
      </c>
      <c r="JZ33" s="404" t="str">
        <f>IF(มค!P34="","",มค!P34)</f>
        <v/>
      </c>
      <c r="KA33" s="404" t="str">
        <f>IF(มค!Q34="","",มค!Q34)</f>
        <v/>
      </c>
      <c r="KB33" s="404" t="str">
        <f>IF(มค!R34="","",มค!R34)</f>
        <v/>
      </c>
      <c r="KC33" s="404" t="str">
        <f>IF(มค!S34="","",มค!S34)</f>
        <v/>
      </c>
      <c r="KD33" s="404" t="str">
        <f>IF(มค!T34="","",มค!T34)</f>
        <v/>
      </c>
      <c r="KE33" s="404" t="str">
        <f>IF(มค!U34="","",มค!U34)</f>
        <v/>
      </c>
      <c r="KF33" s="404" t="str">
        <f>IF(มค!V34="","",มค!V34)</f>
        <v/>
      </c>
      <c r="KG33" s="404" t="str">
        <f>IF(มค!W34="","",มค!W34)</f>
        <v/>
      </c>
      <c r="KH33" s="404" t="str">
        <f>IF(มค!X34="","",มค!X34)</f>
        <v/>
      </c>
      <c r="KI33" s="404" t="str">
        <f>IF(มค!Y34="","",มค!Y34)</f>
        <v/>
      </c>
      <c r="KJ33" s="404" t="str">
        <f>IF(มค!Z34="","",มค!Z34)</f>
        <v/>
      </c>
      <c r="KK33" s="404" t="str">
        <f>IF(มค!AA34="","",มค!AA34)</f>
        <v/>
      </c>
      <c r="KL33" s="404" t="str">
        <f>IF(มค!AB34="","",มค!AB34)</f>
        <v/>
      </c>
      <c r="KM33" s="404" t="str">
        <f>IF(มค!AC34="","",มค!AC34)</f>
        <v/>
      </c>
      <c r="KN33" s="404" t="str">
        <f>IF(มค!AD34="","",มค!AD34)</f>
        <v/>
      </c>
      <c r="KO33" s="404" t="str">
        <f>IF(มค!AE34="","",มค!AE34)</f>
        <v/>
      </c>
      <c r="KP33" s="404" t="str">
        <f>IF(มค!AF34="","",มค!AF34)</f>
        <v/>
      </c>
      <c r="KQ33" s="404" t="str">
        <f>IF(มค!AG34="","",มค!AG34)</f>
        <v/>
      </c>
      <c r="KR33" s="404" t="str">
        <f>IF(มค!AH34="","",มค!AH34)</f>
        <v/>
      </c>
      <c r="KS33" s="404" t="str">
        <f>IF(มค!AI34="","",มค!AI34)</f>
        <v/>
      </c>
      <c r="KT33" s="402" t="str">
        <f>IF(มค!AJ34="","",มค!AJ34)</f>
        <v/>
      </c>
      <c r="KU33" s="401" t="str">
        <f>IF(ข้อมูลนร.2!D34="","",ข้อมูลนร.2!D34)</f>
        <v/>
      </c>
      <c r="KV33" s="402"/>
      <c r="KW33" s="404" t="str">
        <f>IF(กพ!E34="","",กพ!E34)</f>
        <v/>
      </c>
      <c r="KX33" s="404" t="str">
        <f>IF(กพ!F34="","",กพ!F34)</f>
        <v/>
      </c>
      <c r="KY33" s="404" t="str">
        <f>IF(กพ!G34="","",กพ!G34)</f>
        <v/>
      </c>
      <c r="KZ33" s="404" t="str">
        <f>IF(กพ!H34="","",กพ!H34)</f>
        <v/>
      </c>
      <c r="LA33" s="404" t="str">
        <f>IF(กพ!I34="","",กพ!I34)</f>
        <v/>
      </c>
      <c r="LB33" s="404" t="str">
        <f>IF(กพ!J34="","",กพ!J34)</f>
        <v/>
      </c>
      <c r="LC33" s="404" t="str">
        <f>IF(กพ!K34="","",กพ!K34)</f>
        <v/>
      </c>
      <c r="LD33" s="404" t="str">
        <f>IF(กพ!L34="","",กพ!L34)</f>
        <v/>
      </c>
      <c r="LE33" s="404" t="str">
        <f>IF(กพ!M34="","",กพ!M34)</f>
        <v/>
      </c>
      <c r="LF33" s="404" t="str">
        <f>IF(กพ!N34="","",กพ!N34)</f>
        <v/>
      </c>
      <c r="LG33" s="404" t="str">
        <f>IF(กพ!O34="","",กพ!O34)</f>
        <v/>
      </c>
      <c r="LH33" s="404" t="str">
        <f>IF(กพ!P34="","",กพ!P34)</f>
        <v/>
      </c>
      <c r="LI33" s="404" t="str">
        <f>IF(กพ!Q34="","",กพ!Q34)</f>
        <v/>
      </c>
      <c r="LJ33" s="404" t="str">
        <f>IF(กพ!R34="","",กพ!R34)</f>
        <v/>
      </c>
      <c r="LK33" s="404" t="str">
        <f>IF(กพ!S34="","",กพ!S34)</f>
        <v/>
      </c>
      <c r="LL33" s="404" t="str">
        <f>IF(กพ!T34="","",กพ!T34)</f>
        <v/>
      </c>
      <c r="LM33" s="404" t="str">
        <f>IF(กพ!U34="","",กพ!U34)</f>
        <v/>
      </c>
      <c r="LN33" s="404" t="str">
        <f>IF(กพ!V34="","",กพ!V34)</f>
        <v/>
      </c>
      <c r="LO33" s="404" t="str">
        <f>IF(กพ!W34="","",กพ!W34)</f>
        <v/>
      </c>
      <c r="LP33" s="404" t="str">
        <f>IF(กพ!X34="","",กพ!X34)</f>
        <v/>
      </c>
      <c r="LQ33" s="404" t="str">
        <f>IF(กพ!Y34="","",กพ!Y34)</f>
        <v/>
      </c>
      <c r="LR33" s="404" t="str">
        <f>IF(กพ!Z34="","",กพ!Z34)</f>
        <v/>
      </c>
      <c r="LS33" s="404" t="str">
        <f>IF(กพ!AA34="","",กพ!AA34)</f>
        <v/>
      </c>
      <c r="LT33" s="404" t="str">
        <f>IF(กพ!AB34="","",กพ!AB34)</f>
        <v/>
      </c>
      <c r="LU33" s="404" t="str">
        <f>IF(กพ!AC34="","",กพ!AC34)</f>
        <v/>
      </c>
      <c r="LV33" s="404" t="str">
        <f>IF(กพ!AD34="","",กพ!AD34)</f>
        <v/>
      </c>
      <c r="LW33" s="404" t="str">
        <f>IF(กพ!AE34="","",กพ!AE34)</f>
        <v/>
      </c>
      <c r="LX33" s="404" t="str">
        <f>IF(กพ!AF34="","",กพ!AF34)</f>
        <v/>
      </c>
      <c r="LY33" s="404" t="str">
        <f>IF(กพ!AG34="","",กพ!AG34)</f>
        <v/>
      </c>
      <c r="LZ33" s="404" t="str">
        <f>IF(กพ!AH34="","",กพ!AH34)</f>
        <v/>
      </c>
      <c r="MA33" s="404" t="str">
        <f>IF(กพ!AI34="","",กพ!AI34)</f>
        <v/>
      </c>
      <c r="MB33" s="402" t="str">
        <f>IF(กพ!AJ34="","",กพ!AJ34)</f>
        <v/>
      </c>
      <c r="MC33" s="401" t="str">
        <f>IF(ข้อมูลนร.2!D34="","",ข้อมูลนร.2!D34)</f>
        <v/>
      </c>
      <c r="MD33" s="402"/>
      <c r="ME33" s="404" t="str">
        <f>IF(มีค!E34="","",มีค!E34)</f>
        <v/>
      </c>
      <c r="MF33" s="404" t="str">
        <f>IF(มีค!F34="","",มีค!F34)</f>
        <v/>
      </c>
      <c r="MG33" s="404" t="str">
        <f>IF(มีค!G34="","",มีค!G34)</f>
        <v/>
      </c>
      <c r="MH33" s="404" t="str">
        <f>IF(มีค!H34="","",มีค!H34)</f>
        <v/>
      </c>
      <c r="MI33" s="404" t="str">
        <f>IF(มีค!I34="","",มีค!I34)</f>
        <v/>
      </c>
      <c r="MJ33" s="404" t="str">
        <f>IF(มีค!J34="","",มีค!J34)</f>
        <v/>
      </c>
      <c r="MK33" s="404" t="str">
        <f>IF(มีค!K34="","",มีค!K34)</f>
        <v/>
      </c>
      <c r="ML33" s="404" t="str">
        <f>IF(มีค!L34="","",มีค!L34)</f>
        <v/>
      </c>
      <c r="MM33" s="404" t="str">
        <f>IF(มีค!M34="","",มีค!M34)</f>
        <v/>
      </c>
      <c r="MN33" s="404" t="str">
        <f>IF(มีค!N34="","",มีค!N34)</f>
        <v/>
      </c>
      <c r="MO33" s="404" t="str">
        <f>IF(มีค!O34="","",มีค!O34)</f>
        <v/>
      </c>
      <c r="MP33" s="404" t="str">
        <f>IF(มีค!P34="","",มีค!P34)</f>
        <v/>
      </c>
      <c r="MQ33" s="404" t="str">
        <f>IF(มีค!Q34="","",มีค!Q34)</f>
        <v/>
      </c>
      <c r="MR33" s="404" t="str">
        <f>IF(มีค!R34="","",มีค!R34)</f>
        <v/>
      </c>
      <c r="MS33" s="404" t="str">
        <f>IF(มีค!S34="","",มีค!S34)</f>
        <v/>
      </c>
      <c r="MT33" s="404" t="str">
        <f>IF(มีค!T34="","",มีค!T34)</f>
        <v/>
      </c>
      <c r="MU33" s="404" t="str">
        <f>IF(มีค!U34="","",มีค!U34)</f>
        <v/>
      </c>
      <c r="MV33" s="404" t="str">
        <f>IF(มีค!V34="","",มีค!V34)</f>
        <v/>
      </c>
      <c r="MW33" s="404" t="str">
        <f>IF(มีค!W34="","",มีค!W34)</f>
        <v/>
      </c>
      <c r="MX33" s="404" t="str">
        <f>IF(มีค!X34="","",มีค!X34)</f>
        <v/>
      </c>
      <c r="MY33" s="404" t="str">
        <f>IF(มีค!Y34="","",มีค!Y34)</f>
        <v/>
      </c>
      <c r="MZ33" s="404" t="str">
        <f>IF(มีค!Z34="","",มีค!Z34)</f>
        <v/>
      </c>
      <c r="NA33" s="404" t="str">
        <f>IF(มีค!AA34="","",มีค!AA34)</f>
        <v/>
      </c>
      <c r="NB33" s="404" t="str">
        <f>IF(มีค!AB34="","",มีค!AB34)</f>
        <v/>
      </c>
      <c r="NC33" s="404" t="str">
        <f>IF(มีค!AC34="","",มีค!AC34)</f>
        <v/>
      </c>
      <c r="ND33" s="404" t="str">
        <f>IF(มีค!AD34="","",มีค!AD34)</f>
        <v/>
      </c>
      <c r="NE33" s="404" t="str">
        <f>IF(มีค!AE34="","",มีค!AE34)</f>
        <v/>
      </c>
      <c r="NF33" s="404" t="str">
        <f>IF(มีค!AF34="","",มีค!AF34)</f>
        <v/>
      </c>
      <c r="NG33" s="404" t="str">
        <f>IF(มีค!AG34="","",มีค!AG34)</f>
        <v/>
      </c>
      <c r="NH33" s="404" t="str">
        <f>IF(มีค!AH34="","",มีค!AH34)</f>
        <v/>
      </c>
      <c r="NI33" s="404" t="str">
        <f>IF(มีค!AI34="","",มีค!AI34)</f>
        <v/>
      </c>
      <c r="NJ33" s="402" t="str">
        <f>IF(มีค!AJ34="","",มีค!AJ34)</f>
        <v/>
      </c>
    </row>
    <row r="34" spans="1:374" s="231" customFormat="1" ht="18" customHeight="1">
      <c r="A34" s="401" t="str">
        <f>IF(ข้อมูลนร.2!D35="","",ข้อมูลนร.2!D35)</f>
        <v/>
      </c>
      <c r="B34" s="402"/>
      <c r="C34" s="403" t="str">
        <f>IF(พค!E35="","",พค!E35)</f>
        <v/>
      </c>
      <c r="D34" s="403" t="str">
        <f>IF(พค!F35="","",พค!F35)</f>
        <v/>
      </c>
      <c r="E34" s="403" t="str">
        <f>IF(พค!G35="","",พค!G35)</f>
        <v/>
      </c>
      <c r="F34" s="403" t="str">
        <f>IF(พค!H35="","",พค!H35)</f>
        <v/>
      </c>
      <c r="G34" s="403" t="str">
        <f>IF(พค!I35="","",พค!I35)</f>
        <v/>
      </c>
      <c r="H34" s="403" t="str">
        <f>IF(พค!J35="","",พค!J35)</f>
        <v/>
      </c>
      <c r="I34" s="403" t="str">
        <f>IF(พค!K35="","",พค!K35)</f>
        <v/>
      </c>
      <c r="J34" s="403" t="str">
        <f>IF(พค!L35="","",พค!L35)</f>
        <v/>
      </c>
      <c r="K34" s="403" t="str">
        <f>IF(พค!M35="","",พค!M35)</f>
        <v/>
      </c>
      <c r="L34" s="403" t="str">
        <f>IF(พค!N35="","",พค!N35)</f>
        <v/>
      </c>
      <c r="M34" s="403" t="str">
        <f>IF(พค!O35="","",พค!O35)</f>
        <v/>
      </c>
      <c r="N34" s="403" t="str">
        <f>IF(พค!P35="","",พค!P35)</f>
        <v/>
      </c>
      <c r="O34" s="403" t="str">
        <f>IF(พค!Q35="","",พค!Q35)</f>
        <v/>
      </c>
      <c r="P34" s="403" t="str">
        <f>IF(พค!R35="","",พค!R35)</f>
        <v/>
      </c>
      <c r="Q34" s="403" t="str">
        <f>IF(พค!S35="","",พค!S35)</f>
        <v/>
      </c>
      <c r="R34" s="403" t="str">
        <f>IF(พค!T35="","",พค!T35)</f>
        <v/>
      </c>
      <c r="S34" s="403" t="str">
        <f>IF(พค!U35="","",พค!U35)</f>
        <v/>
      </c>
      <c r="T34" s="403" t="str">
        <f>IF(พค!V35="","",พค!V35)</f>
        <v/>
      </c>
      <c r="U34" s="403" t="str">
        <f>IF(พค!W35="","",พค!W35)</f>
        <v/>
      </c>
      <c r="V34" s="403" t="str">
        <f>IF(พค!X35="","",พค!X35)</f>
        <v/>
      </c>
      <c r="W34" s="403" t="str">
        <f>IF(พค!Y35="","",พค!Y35)</f>
        <v/>
      </c>
      <c r="X34" s="403" t="str">
        <f>IF(พค!Z35="","",พค!Z35)</f>
        <v/>
      </c>
      <c r="Y34" s="403" t="str">
        <f>IF(พค!AA35="","",พค!AA35)</f>
        <v/>
      </c>
      <c r="Z34" s="403" t="str">
        <f>IF(พค!AB35="","",พค!AB35)</f>
        <v/>
      </c>
      <c r="AA34" s="403" t="str">
        <f>IF(พค!AC35="","",พค!AC35)</f>
        <v/>
      </c>
      <c r="AB34" s="403" t="str">
        <f>IF(พค!AD35="","",พค!AD35)</f>
        <v/>
      </c>
      <c r="AC34" s="403" t="str">
        <f>IF(พค!AE35="","",พค!AE35)</f>
        <v/>
      </c>
      <c r="AD34" s="403" t="str">
        <f>IF(พค!AF35="","",พค!AF35)</f>
        <v/>
      </c>
      <c r="AE34" s="403" t="str">
        <f>IF(พค!AG35="","",พค!AG35)</f>
        <v/>
      </c>
      <c r="AF34" s="403" t="str">
        <f>IF(พค!AH35="","",พค!AH35)</f>
        <v/>
      </c>
      <c r="AG34" s="403" t="str">
        <f>IF(พค!AI35="","",พค!AI35)</f>
        <v/>
      </c>
      <c r="AH34" s="402" t="str">
        <f>IF(พค!AJ35="","",พค!AJ35)</f>
        <v/>
      </c>
      <c r="AI34" s="401" t="str">
        <f>IF(ข้อมูลนร.2!D35="","",ข้อมูลนร.2!D35)</f>
        <v/>
      </c>
      <c r="AJ34" s="402"/>
      <c r="AK34" s="404" t="str">
        <f>IF(มิย!E35="","",มิย!E35)</f>
        <v/>
      </c>
      <c r="AL34" s="404" t="str">
        <f>IF(มิย!F35="","",มิย!F35)</f>
        <v/>
      </c>
      <c r="AM34" s="404" t="str">
        <f>IF(มิย!G35="","",มิย!G35)</f>
        <v/>
      </c>
      <c r="AN34" s="404" t="str">
        <f>IF(มิย!H35="","",มิย!H35)</f>
        <v/>
      </c>
      <c r="AO34" s="404" t="str">
        <f>IF(มิย!I35="","",มิย!I35)</f>
        <v/>
      </c>
      <c r="AP34" s="404" t="str">
        <f>IF(มิย!J35="","",มิย!J35)</f>
        <v/>
      </c>
      <c r="AQ34" s="404" t="str">
        <f>IF(มิย!K35="","",มิย!K35)</f>
        <v/>
      </c>
      <c r="AR34" s="404" t="str">
        <f>IF(มิย!L35="","",มิย!L35)</f>
        <v/>
      </c>
      <c r="AS34" s="404" t="str">
        <f>IF(มิย!M35="","",มิย!M35)</f>
        <v/>
      </c>
      <c r="AT34" s="404" t="str">
        <f>IF(มิย!N35="","",มิย!N35)</f>
        <v/>
      </c>
      <c r="AU34" s="404" t="str">
        <f>IF(มิย!O35="","",มิย!O35)</f>
        <v/>
      </c>
      <c r="AV34" s="404" t="str">
        <f>IF(มิย!P35="","",มิย!P35)</f>
        <v/>
      </c>
      <c r="AW34" s="404" t="str">
        <f>IF(มิย!Q35="","",มิย!Q35)</f>
        <v/>
      </c>
      <c r="AX34" s="404" t="str">
        <f>IF(มิย!R35="","",มิย!R35)</f>
        <v/>
      </c>
      <c r="AY34" s="404" t="str">
        <f>IF(มิย!S35="","",มิย!S35)</f>
        <v/>
      </c>
      <c r="AZ34" s="404" t="str">
        <f>IF(มิย!T35="","",มิย!T35)</f>
        <v/>
      </c>
      <c r="BA34" s="404" t="str">
        <f>IF(มิย!U35="","",มิย!U35)</f>
        <v/>
      </c>
      <c r="BB34" s="404" t="str">
        <f>IF(มิย!V35="","",มิย!V35)</f>
        <v/>
      </c>
      <c r="BC34" s="404" t="str">
        <f>IF(มิย!W35="","",มิย!W35)</f>
        <v/>
      </c>
      <c r="BD34" s="404" t="str">
        <f>IF(มิย!X35="","",มิย!X35)</f>
        <v/>
      </c>
      <c r="BE34" s="404" t="str">
        <f>IF(มิย!Y35="","",มิย!Y35)</f>
        <v/>
      </c>
      <c r="BF34" s="404" t="str">
        <f>IF(มิย!Z35="","",มิย!Z35)</f>
        <v/>
      </c>
      <c r="BG34" s="404" t="str">
        <f>IF(มิย!AA35="","",มิย!AA35)</f>
        <v/>
      </c>
      <c r="BH34" s="404" t="str">
        <f>IF(มิย!AB35="","",มิย!AB35)</f>
        <v/>
      </c>
      <c r="BI34" s="404" t="str">
        <f>IF(มิย!AC35="","",มิย!AC35)</f>
        <v/>
      </c>
      <c r="BJ34" s="404" t="str">
        <f>IF(มิย!AD35="","",มิย!AD35)</f>
        <v/>
      </c>
      <c r="BK34" s="404" t="str">
        <f>IF(มิย!AE35="","",มิย!AE35)</f>
        <v/>
      </c>
      <c r="BL34" s="404" t="str">
        <f>IF(มิย!AF35="","",มิย!AF35)</f>
        <v/>
      </c>
      <c r="BM34" s="404" t="str">
        <f>IF(มิย!AG35="","",มิย!AG35)</f>
        <v/>
      </c>
      <c r="BN34" s="404" t="str">
        <f>IF(มิย!AH35="","",มิย!AH35)</f>
        <v/>
      </c>
      <c r="BO34" s="404" t="str">
        <f>IF(มิย!AI35="","",มิย!AI35)</f>
        <v/>
      </c>
      <c r="BP34" s="402" t="str">
        <f>IF(มิย!AJ35="","",มิย!AJ35)</f>
        <v/>
      </c>
      <c r="BQ34" s="401" t="str">
        <f>IF(ข้อมูลนร.2!D35="","",ข้อมูลนร.2!D35)</f>
        <v/>
      </c>
      <c r="BR34" s="402"/>
      <c r="BS34" s="402" t="str">
        <f>IF(กค!E35="","",กค!E35)</f>
        <v/>
      </c>
      <c r="BT34" s="404" t="str">
        <f>IF(กค!F35="","",กค!F35)</f>
        <v/>
      </c>
      <c r="BU34" s="404" t="str">
        <f>IF(กค!G35="","",กค!G35)</f>
        <v/>
      </c>
      <c r="BV34" s="404" t="str">
        <f>IF(กค!H35="","",กค!H35)</f>
        <v/>
      </c>
      <c r="BW34" s="404" t="str">
        <f>IF(กค!I35="","",กค!I35)</f>
        <v/>
      </c>
      <c r="BX34" s="404" t="str">
        <f>IF(กค!J35="","",กค!J35)</f>
        <v/>
      </c>
      <c r="BY34" s="404" t="str">
        <f>IF(กค!K35="","",กค!K35)</f>
        <v/>
      </c>
      <c r="BZ34" s="404" t="str">
        <f>IF(กค!L35="","",กค!L35)</f>
        <v/>
      </c>
      <c r="CA34" s="404" t="str">
        <f>IF(กค!M35="","",กค!M35)</f>
        <v/>
      </c>
      <c r="CB34" s="404" t="str">
        <f>IF(กค!N35="","",กค!N35)</f>
        <v/>
      </c>
      <c r="CC34" s="404" t="str">
        <f>IF(กค!O35="","",กค!O35)</f>
        <v/>
      </c>
      <c r="CD34" s="404" t="str">
        <f>IF(กค!P35="","",กค!P35)</f>
        <v/>
      </c>
      <c r="CE34" s="404" t="str">
        <f>IF(กค!Q35="","",กค!Q35)</f>
        <v/>
      </c>
      <c r="CF34" s="404" t="str">
        <f>IF(กค!R35="","",กค!R35)</f>
        <v/>
      </c>
      <c r="CG34" s="404" t="str">
        <f>IF(กค!S35="","",กค!S35)</f>
        <v/>
      </c>
      <c r="CH34" s="404" t="str">
        <f>IF(กค!T35="","",กค!T35)</f>
        <v/>
      </c>
      <c r="CI34" s="404" t="str">
        <f>IF(กค!U35="","",กค!U35)</f>
        <v/>
      </c>
      <c r="CJ34" s="404" t="str">
        <f>IF(กค!V35="","",กค!V35)</f>
        <v/>
      </c>
      <c r="CK34" s="404" t="str">
        <f>IF(กค!W35="","",กค!W35)</f>
        <v/>
      </c>
      <c r="CL34" s="404" t="str">
        <f>IF(กค!X35="","",กค!X35)</f>
        <v/>
      </c>
      <c r="CM34" s="404" t="str">
        <f>IF(กค!Y35="","",กค!Y35)</f>
        <v/>
      </c>
      <c r="CN34" s="404" t="str">
        <f>IF(กค!Z35="","",กค!Z35)</f>
        <v/>
      </c>
      <c r="CO34" s="404" t="str">
        <f>IF(กค!AA35="","",กค!AA35)</f>
        <v/>
      </c>
      <c r="CP34" s="404" t="str">
        <f>IF(กค!AB35="","",กค!AB35)</f>
        <v/>
      </c>
      <c r="CQ34" s="404" t="str">
        <f>IF(กค!AC35="","",กค!AC35)</f>
        <v/>
      </c>
      <c r="CR34" s="404" t="str">
        <f>IF(กค!AD35="","",กค!AD35)</f>
        <v/>
      </c>
      <c r="CS34" s="404" t="str">
        <f>IF(กค!AE35="","",กค!AE35)</f>
        <v/>
      </c>
      <c r="CT34" s="404" t="str">
        <f>IF(กค!AF35="","",กค!AF35)</f>
        <v/>
      </c>
      <c r="CU34" s="404" t="str">
        <f>IF(กค!AG35="","",กค!AG35)</f>
        <v/>
      </c>
      <c r="CV34" s="404" t="str">
        <f>IF(กค!AH35="","",กค!AH35)</f>
        <v/>
      </c>
      <c r="CW34" s="404" t="str">
        <f>IF(กค!AI35="","",กค!AI35)</f>
        <v/>
      </c>
      <c r="CX34" s="402" t="str">
        <f>IF(กค!AJ35="","",กค!AJ35)</f>
        <v/>
      </c>
      <c r="CY34" s="401" t="str">
        <f>IF(ข้อมูลนร.2!D35="","",ข้อมูลนร.2!D35)</f>
        <v/>
      </c>
      <c r="CZ34" s="402"/>
      <c r="DA34" s="404" t="str">
        <f>IF(สค!E35="","",สค!E35)</f>
        <v/>
      </c>
      <c r="DB34" s="404" t="str">
        <f>IF(สค!F35="","",สค!F35)</f>
        <v/>
      </c>
      <c r="DC34" s="404" t="str">
        <f>IF(สค!G35="","",สค!G35)</f>
        <v/>
      </c>
      <c r="DD34" s="404" t="str">
        <f>IF(สค!H35="","",สค!H35)</f>
        <v/>
      </c>
      <c r="DE34" s="404" t="str">
        <f>IF(สค!I35="","",สค!I35)</f>
        <v/>
      </c>
      <c r="DF34" s="404" t="str">
        <f>IF(สค!J35="","",สค!J35)</f>
        <v/>
      </c>
      <c r="DG34" s="404" t="str">
        <f>IF(สค!K35="","",สค!K35)</f>
        <v/>
      </c>
      <c r="DH34" s="404" t="str">
        <f>IF(สค!L35="","",สค!L35)</f>
        <v/>
      </c>
      <c r="DI34" s="404" t="str">
        <f>IF(สค!M35="","",สค!M35)</f>
        <v/>
      </c>
      <c r="DJ34" s="404" t="str">
        <f>IF(สค!N35="","",สค!N35)</f>
        <v/>
      </c>
      <c r="DK34" s="404" t="str">
        <f>IF(สค!O35="","",สค!O35)</f>
        <v/>
      </c>
      <c r="DL34" s="404" t="str">
        <f>IF(สค!P35="","",สค!P35)</f>
        <v/>
      </c>
      <c r="DM34" s="404" t="str">
        <f>IF(สค!Q35="","",สค!Q35)</f>
        <v/>
      </c>
      <c r="DN34" s="404" t="str">
        <f>IF(สค!R35="","",สค!R35)</f>
        <v/>
      </c>
      <c r="DO34" s="404" t="str">
        <f>IF(สค!S35="","",สค!S35)</f>
        <v/>
      </c>
      <c r="DP34" s="404" t="str">
        <f>IF(สค!T35="","",สค!T35)</f>
        <v/>
      </c>
      <c r="DQ34" s="404" t="str">
        <f>IF(สค!U35="","",สค!U35)</f>
        <v/>
      </c>
      <c r="DR34" s="404" t="str">
        <f>IF(สค!V35="","",สค!V35)</f>
        <v/>
      </c>
      <c r="DS34" s="404" t="str">
        <f>IF(สค!W35="","",สค!W35)</f>
        <v/>
      </c>
      <c r="DT34" s="404" t="str">
        <f>IF(สค!X35="","",สค!X35)</f>
        <v/>
      </c>
      <c r="DU34" s="404" t="str">
        <f>IF(สค!Y35="","",สค!Y35)</f>
        <v/>
      </c>
      <c r="DV34" s="404" t="str">
        <f>IF(สค!Z35="","",สค!Z35)</f>
        <v/>
      </c>
      <c r="DW34" s="404" t="str">
        <f>IF(สค!AA35="","",สค!AA35)</f>
        <v/>
      </c>
      <c r="DX34" s="404" t="str">
        <f>IF(สค!AB35="","",สค!AB35)</f>
        <v/>
      </c>
      <c r="DY34" s="404" t="str">
        <f>IF(สค!AC35="","",สค!AC35)</f>
        <v/>
      </c>
      <c r="DZ34" s="404" t="str">
        <f>IF(สค!AD35="","",สค!AD35)</f>
        <v/>
      </c>
      <c r="EA34" s="404" t="str">
        <f>IF(สค!AE35="","",สค!AE35)</f>
        <v/>
      </c>
      <c r="EB34" s="404" t="str">
        <f>IF(สค!AF35="","",สค!AF35)</f>
        <v/>
      </c>
      <c r="EC34" s="404" t="str">
        <f>IF(สค!AG35="","",สค!AG35)</f>
        <v/>
      </c>
      <c r="ED34" s="404" t="str">
        <f>IF(สค!AH35="","",สค!AH35)</f>
        <v/>
      </c>
      <c r="EE34" s="404" t="str">
        <f>IF(สค!AI35="","",สค!AI35)</f>
        <v/>
      </c>
      <c r="EF34" s="402" t="str">
        <f>IF(สค!AJ35="","",สค!AJ35)</f>
        <v/>
      </c>
      <c r="EG34" s="401" t="str">
        <f>IF(ข้อมูลนร.2!D35="","",ข้อมูลนร.2!D35)</f>
        <v/>
      </c>
      <c r="EH34" s="402"/>
      <c r="EI34" s="404" t="str">
        <f>IF(กย!E35="","",กย!E35)</f>
        <v/>
      </c>
      <c r="EJ34" s="404" t="str">
        <f>IF(กย!F35="","",กย!F35)</f>
        <v/>
      </c>
      <c r="EK34" s="404" t="str">
        <f>IF(กย!G35="","",กย!G35)</f>
        <v/>
      </c>
      <c r="EL34" s="404" t="str">
        <f>IF(กย!H35="","",กย!H35)</f>
        <v/>
      </c>
      <c r="EM34" s="404" t="str">
        <f>IF(กย!I35="","",กย!I35)</f>
        <v/>
      </c>
      <c r="EN34" s="404" t="str">
        <f>IF(กย!J35="","",กย!J35)</f>
        <v/>
      </c>
      <c r="EO34" s="404" t="str">
        <f>IF(กย!K35="","",กย!K35)</f>
        <v/>
      </c>
      <c r="EP34" s="404" t="str">
        <f>IF(กย!L35="","",กย!L35)</f>
        <v/>
      </c>
      <c r="EQ34" s="404" t="str">
        <f>IF(กย!M35="","",กย!M35)</f>
        <v/>
      </c>
      <c r="ER34" s="404" t="str">
        <f>IF(กย!N35="","",กย!N35)</f>
        <v/>
      </c>
      <c r="ES34" s="404" t="str">
        <f>IF(กย!O35="","",กย!O35)</f>
        <v/>
      </c>
      <c r="ET34" s="404" t="str">
        <f>IF(กย!P35="","",กย!P35)</f>
        <v/>
      </c>
      <c r="EU34" s="404" t="str">
        <f>IF(กย!Q35="","",กย!Q35)</f>
        <v/>
      </c>
      <c r="EV34" s="404" t="str">
        <f>IF(กย!R35="","",กย!R35)</f>
        <v/>
      </c>
      <c r="EW34" s="404" t="str">
        <f>IF(กย!S35="","",กย!S35)</f>
        <v/>
      </c>
      <c r="EX34" s="404" t="str">
        <f>IF(กย!T35="","",กย!T35)</f>
        <v/>
      </c>
      <c r="EY34" s="404" t="str">
        <f>IF(กย!U35="","",กย!U35)</f>
        <v/>
      </c>
      <c r="EZ34" s="404" t="str">
        <f>IF(กย!V35="","",กย!V35)</f>
        <v/>
      </c>
      <c r="FA34" s="404" t="str">
        <f>IF(กย!W35="","",กย!W35)</f>
        <v/>
      </c>
      <c r="FB34" s="404" t="str">
        <f>IF(กย!X35="","",กย!X35)</f>
        <v/>
      </c>
      <c r="FC34" s="404" t="str">
        <f>IF(กย!Y35="","",กย!Y35)</f>
        <v/>
      </c>
      <c r="FD34" s="404" t="str">
        <f>IF(กย!Z35="","",กย!Z35)</f>
        <v/>
      </c>
      <c r="FE34" s="404" t="str">
        <f>IF(กย!AA35="","",กย!AA35)</f>
        <v/>
      </c>
      <c r="FF34" s="404" t="str">
        <f>IF(กย!AB35="","",กย!AB35)</f>
        <v/>
      </c>
      <c r="FG34" s="404" t="str">
        <f>IF(กย!AC35="","",กย!AC35)</f>
        <v/>
      </c>
      <c r="FH34" s="404" t="str">
        <f>IF(กย!AD35="","",กย!AD35)</f>
        <v/>
      </c>
      <c r="FI34" s="404" t="str">
        <f>IF(กย!AE35="","",กย!AE35)</f>
        <v/>
      </c>
      <c r="FJ34" s="404" t="str">
        <f>IF(กย!AF35="","",กย!AF35)</f>
        <v/>
      </c>
      <c r="FK34" s="404" t="str">
        <f>IF(กย!AG35="","",กย!AG35)</f>
        <v/>
      </c>
      <c r="FL34" s="404" t="str">
        <f>IF(กย!AH35="","",กย!AH35)</f>
        <v/>
      </c>
      <c r="FM34" s="404" t="str">
        <f>IF(กย!AI35="","",กย!AI35)</f>
        <v/>
      </c>
      <c r="FN34" s="402" t="str">
        <f>IF(กย!AJ35="","",กย!AJ35)</f>
        <v/>
      </c>
      <c r="FO34" s="401" t="str">
        <f>IF(ข้อมูลนร.2!D35="","",ข้อมูลนร.2!D35)</f>
        <v/>
      </c>
      <c r="FP34" s="402"/>
      <c r="FQ34" s="404" t="str">
        <f>IF(ตค!E35="","",ตค!E35)</f>
        <v/>
      </c>
      <c r="FR34" s="404" t="str">
        <f>IF(ตค!F35="","",ตค!F35)</f>
        <v/>
      </c>
      <c r="FS34" s="404" t="str">
        <f>IF(ตค!G35="","",ตค!G35)</f>
        <v/>
      </c>
      <c r="FT34" s="404" t="str">
        <f>IF(ตค!H35="","",ตค!H35)</f>
        <v/>
      </c>
      <c r="FU34" s="404" t="str">
        <f>IF(ตค!I35="","",ตค!I35)</f>
        <v/>
      </c>
      <c r="FV34" s="404" t="str">
        <f>IF(ตค!J35="","",ตค!J35)</f>
        <v/>
      </c>
      <c r="FW34" s="404" t="str">
        <f>IF(ตค!K35="","",ตค!K35)</f>
        <v/>
      </c>
      <c r="FX34" s="404" t="str">
        <f>IF(ตค!L35="","",ตค!L35)</f>
        <v/>
      </c>
      <c r="FY34" s="404" t="str">
        <f>IF(ตค!M35="","",ตค!M35)</f>
        <v/>
      </c>
      <c r="FZ34" s="404" t="str">
        <f>IF(ตค!N35="","",ตค!N35)</f>
        <v/>
      </c>
      <c r="GA34" s="404" t="str">
        <f>IF(ตค!O35="","",ตค!O35)</f>
        <v/>
      </c>
      <c r="GB34" s="404" t="str">
        <f>IF(ตค!P35="","",ตค!P35)</f>
        <v/>
      </c>
      <c r="GC34" s="404" t="str">
        <f>IF(ตค!Q35="","",ตค!Q35)</f>
        <v/>
      </c>
      <c r="GD34" s="404" t="str">
        <f>IF(ตค!R35="","",ตค!R35)</f>
        <v/>
      </c>
      <c r="GE34" s="404" t="str">
        <f>IF(ตค!S35="","",ตค!S35)</f>
        <v/>
      </c>
      <c r="GF34" s="404" t="str">
        <f>IF(ตค!T35="","",ตค!T35)</f>
        <v/>
      </c>
      <c r="GG34" s="404" t="str">
        <f>IF(ตค!U35="","",ตค!U35)</f>
        <v/>
      </c>
      <c r="GH34" s="404" t="str">
        <f>IF(ตค!V35="","",ตค!V35)</f>
        <v/>
      </c>
      <c r="GI34" s="404" t="str">
        <f>IF(ตค!W35="","",ตค!W35)</f>
        <v/>
      </c>
      <c r="GJ34" s="404" t="str">
        <f>IF(ตค!X35="","",ตค!X35)</f>
        <v/>
      </c>
      <c r="GK34" s="404" t="str">
        <f>IF(ตค!Y35="","",ตค!Y35)</f>
        <v/>
      </c>
      <c r="GL34" s="404" t="str">
        <f>IF(ตค!Z35="","",ตค!Z35)</f>
        <v/>
      </c>
      <c r="GM34" s="404" t="str">
        <f>IF(ตค!AA35="","",ตค!AA35)</f>
        <v/>
      </c>
      <c r="GN34" s="404" t="str">
        <f>IF(ตค!AB35="","",ตค!AB35)</f>
        <v/>
      </c>
      <c r="GO34" s="404" t="str">
        <f>IF(ตค!AC35="","",ตค!AC35)</f>
        <v/>
      </c>
      <c r="GP34" s="404" t="str">
        <f>IF(ตค!AD35="","",ตค!AD35)</f>
        <v/>
      </c>
      <c r="GQ34" s="404" t="str">
        <f>IF(ตค!AE35="","",ตค!AE35)</f>
        <v/>
      </c>
      <c r="GR34" s="404" t="str">
        <f>IF(ตค!AF35="","",ตค!AF35)</f>
        <v/>
      </c>
      <c r="GS34" s="404" t="str">
        <f>IF(ตค!AG35="","",ตค!AG35)</f>
        <v/>
      </c>
      <c r="GT34" s="404" t="str">
        <f>IF(ตค!AH35="","",ตค!AH35)</f>
        <v/>
      </c>
      <c r="GU34" s="404" t="str">
        <f>IF(ตค!AI35="","",ตค!AI35)</f>
        <v/>
      </c>
      <c r="GV34" s="402" t="str">
        <f>IF(ตค!AJ35="","",ตค!AJ35)</f>
        <v/>
      </c>
      <c r="GW34" s="401" t="str">
        <f>IF(ข้อมูลนร.2!D35="","",ข้อมูลนร.2!D35)</f>
        <v/>
      </c>
      <c r="GX34" s="402"/>
      <c r="GY34" s="403" t="str">
        <f>IF(พย!E35="","",พย!E35)</f>
        <v/>
      </c>
      <c r="GZ34" s="403" t="str">
        <f>IF(พย!F35="","",พย!F35)</f>
        <v/>
      </c>
      <c r="HA34" s="403" t="str">
        <f>IF(พย!G35="","",พย!G35)</f>
        <v/>
      </c>
      <c r="HB34" s="403" t="str">
        <f>IF(พย!H35="","",พย!H35)</f>
        <v/>
      </c>
      <c r="HC34" s="403" t="str">
        <f>IF(พย!I35="","",พย!I35)</f>
        <v/>
      </c>
      <c r="HD34" s="403" t="str">
        <f>IF(พย!J35="","",พย!J35)</f>
        <v/>
      </c>
      <c r="HE34" s="403" t="str">
        <f>IF(พย!K35="","",พย!K35)</f>
        <v/>
      </c>
      <c r="HF34" s="403" t="str">
        <f>IF(พย!L35="","",พย!L35)</f>
        <v/>
      </c>
      <c r="HG34" s="403" t="str">
        <f>IF(พย!M35="","",พย!M35)</f>
        <v/>
      </c>
      <c r="HH34" s="403" t="str">
        <f>IF(พย!N35="","",พย!N35)</f>
        <v/>
      </c>
      <c r="HI34" s="403" t="str">
        <f>IF(พย!O35="","",พย!O35)</f>
        <v/>
      </c>
      <c r="HJ34" s="403" t="str">
        <f>IF(พย!P35="","",พย!P35)</f>
        <v/>
      </c>
      <c r="HK34" s="403" t="str">
        <f>IF(พย!Q35="","",พย!Q35)</f>
        <v/>
      </c>
      <c r="HL34" s="403" t="str">
        <f>IF(พย!R35="","",พย!R35)</f>
        <v/>
      </c>
      <c r="HM34" s="403" t="str">
        <f>IF(พย!S35="","",พย!S35)</f>
        <v/>
      </c>
      <c r="HN34" s="403" t="str">
        <f>IF(พย!T35="","",พย!T35)</f>
        <v/>
      </c>
      <c r="HO34" s="403" t="str">
        <f>IF(พย!U35="","",พย!U35)</f>
        <v/>
      </c>
      <c r="HP34" s="403" t="str">
        <f>IF(พย!V35="","",พย!V35)</f>
        <v/>
      </c>
      <c r="HQ34" s="403" t="str">
        <f>IF(พย!W35="","",พย!W35)</f>
        <v/>
      </c>
      <c r="HR34" s="403" t="str">
        <f>IF(พย!X35="","",พย!X35)</f>
        <v/>
      </c>
      <c r="HS34" s="403" t="str">
        <f>IF(พย!Y35="","",พย!Y35)</f>
        <v/>
      </c>
      <c r="HT34" s="403" t="str">
        <f>IF(พย!Z35="","",พย!Z35)</f>
        <v/>
      </c>
      <c r="HU34" s="403" t="str">
        <f>IF(พย!AA35="","",พย!AA35)</f>
        <v/>
      </c>
      <c r="HV34" s="403" t="str">
        <f>IF(พย!AB35="","",พย!AB35)</f>
        <v/>
      </c>
      <c r="HW34" s="403" t="str">
        <f>IF(พย!AC35="","",พย!AC35)</f>
        <v/>
      </c>
      <c r="HX34" s="403" t="str">
        <f>IF(พย!AD35="","",พย!AD35)</f>
        <v/>
      </c>
      <c r="HY34" s="403" t="str">
        <f>IF(พย!AE35="","",พย!AE35)</f>
        <v/>
      </c>
      <c r="HZ34" s="403" t="str">
        <f>IF(พย!AF35="","",พย!AF35)</f>
        <v/>
      </c>
      <c r="IA34" s="403" t="str">
        <f>IF(พย!AG35="","",พย!AG35)</f>
        <v/>
      </c>
      <c r="IB34" s="403" t="str">
        <f>IF(พย!AH35="","",พย!AH35)</f>
        <v/>
      </c>
      <c r="IC34" s="403" t="str">
        <f>IF(พย!AI35="","",พย!AI35)</f>
        <v/>
      </c>
      <c r="ID34" s="402" t="str">
        <f>IF(พย!AJ35="","",พย!AJ35)</f>
        <v/>
      </c>
      <c r="IE34" s="401" t="str">
        <f>IF(ข้อมูลนร.2!D35="","",ข้อมูลนร.2!D35)</f>
        <v/>
      </c>
      <c r="IF34" s="402"/>
      <c r="IG34" s="404" t="str">
        <f>IF(ธค!E35="","",ธค!E35)</f>
        <v/>
      </c>
      <c r="IH34" s="404" t="str">
        <f>IF(ธค!F35="","",ธค!F35)</f>
        <v/>
      </c>
      <c r="II34" s="404" t="str">
        <f>IF(ธค!G35="","",ธค!G35)</f>
        <v/>
      </c>
      <c r="IJ34" s="404" t="str">
        <f>IF(ธค!H35="","",ธค!H35)</f>
        <v/>
      </c>
      <c r="IK34" s="404" t="str">
        <f>IF(ธค!I35="","",ธค!I35)</f>
        <v/>
      </c>
      <c r="IL34" s="404" t="str">
        <f>IF(ธค!J35="","",ธค!J35)</f>
        <v/>
      </c>
      <c r="IM34" s="404" t="str">
        <f>IF(ธค!K35="","",ธค!K35)</f>
        <v/>
      </c>
      <c r="IN34" s="404" t="str">
        <f>IF(ธค!L35="","",ธค!L35)</f>
        <v/>
      </c>
      <c r="IO34" s="404" t="str">
        <f>IF(ธค!M35="","",ธค!M35)</f>
        <v/>
      </c>
      <c r="IP34" s="404" t="str">
        <f>IF(ธค!N35="","",ธค!N35)</f>
        <v/>
      </c>
      <c r="IQ34" s="404" t="str">
        <f>IF(ธค!O35="","",ธค!O35)</f>
        <v/>
      </c>
      <c r="IR34" s="404" t="str">
        <f>IF(ธค!P35="","",ธค!P35)</f>
        <v/>
      </c>
      <c r="IS34" s="404" t="str">
        <f>IF(ธค!Q35="","",ธค!Q35)</f>
        <v/>
      </c>
      <c r="IT34" s="404" t="str">
        <f>IF(ธค!R35="","",ธค!R35)</f>
        <v/>
      </c>
      <c r="IU34" s="404" t="str">
        <f>IF(ธค!S35="","",ธค!S35)</f>
        <v/>
      </c>
      <c r="IV34" s="404" t="str">
        <f>IF(ธค!T35="","",ธค!T35)</f>
        <v/>
      </c>
      <c r="IW34" s="404" t="str">
        <f>IF(ธค!U35="","",ธค!U35)</f>
        <v/>
      </c>
      <c r="IX34" s="404" t="str">
        <f>IF(ธค!V35="","",ธค!V35)</f>
        <v/>
      </c>
      <c r="IY34" s="404" t="str">
        <f>IF(ธค!W35="","",ธค!W35)</f>
        <v/>
      </c>
      <c r="IZ34" s="404" t="str">
        <f>IF(ธค!X35="","",ธค!X35)</f>
        <v/>
      </c>
      <c r="JA34" s="404" t="str">
        <f>IF(ธค!Y35="","",ธค!Y35)</f>
        <v/>
      </c>
      <c r="JB34" s="404" t="str">
        <f>IF(ธค!Z35="","",ธค!Z35)</f>
        <v/>
      </c>
      <c r="JC34" s="404" t="str">
        <f>IF(ธค!AA35="","",ธค!AA35)</f>
        <v/>
      </c>
      <c r="JD34" s="404" t="str">
        <f>IF(ธค!AB35="","",ธค!AB35)</f>
        <v/>
      </c>
      <c r="JE34" s="404" t="str">
        <f>IF(ธค!AC35="","",ธค!AC35)</f>
        <v/>
      </c>
      <c r="JF34" s="404" t="str">
        <f>IF(ธค!AD35="","",ธค!AD35)</f>
        <v/>
      </c>
      <c r="JG34" s="404" t="str">
        <f>IF(ธค!AE35="","",ธค!AE35)</f>
        <v/>
      </c>
      <c r="JH34" s="404" t="str">
        <f>IF(ธค!AF35="","",ธค!AF35)</f>
        <v/>
      </c>
      <c r="JI34" s="404" t="str">
        <f>IF(ธค!AG35="","",ธค!AG35)</f>
        <v/>
      </c>
      <c r="JJ34" s="404" t="str">
        <f>IF(ธค!AH35="","",ธค!AH35)</f>
        <v/>
      </c>
      <c r="JK34" s="404" t="str">
        <f>IF(ธค!AI35="","",ธค!AI35)</f>
        <v/>
      </c>
      <c r="JL34" s="402" t="str">
        <f>IF(ธค!AJ35="","",ธค!AJ35)</f>
        <v/>
      </c>
      <c r="JM34" s="401" t="str">
        <f>IF(ข้อมูลนร.2!D35="","",ข้อมูลนร.2!D35)</f>
        <v/>
      </c>
      <c r="JN34" s="402"/>
      <c r="JO34" s="404" t="str">
        <f>IF(มค!E35="","",มค!E35)</f>
        <v/>
      </c>
      <c r="JP34" s="404" t="str">
        <f>IF(มค!F35="","",มค!F35)</f>
        <v/>
      </c>
      <c r="JQ34" s="404" t="str">
        <f>IF(มค!G35="","",มค!G35)</f>
        <v/>
      </c>
      <c r="JR34" s="404" t="str">
        <f>IF(มค!H35="","",มค!H35)</f>
        <v/>
      </c>
      <c r="JS34" s="404" t="str">
        <f>IF(มค!I35="","",มค!I35)</f>
        <v/>
      </c>
      <c r="JT34" s="404" t="str">
        <f>IF(มค!J35="","",มค!J35)</f>
        <v/>
      </c>
      <c r="JU34" s="404" t="str">
        <f>IF(มค!K35="","",มค!K35)</f>
        <v/>
      </c>
      <c r="JV34" s="404" t="str">
        <f>IF(มค!L35="","",มค!L35)</f>
        <v/>
      </c>
      <c r="JW34" s="404" t="str">
        <f>IF(มค!M35="","",มค!M35)</f>
        <v/>
      </c>
      <c r="JX34" s="404" t="str">
        <f>IF(มค!N35="","",มค!N35)</f>
        <v/>
      </c>
      <c r="JY34" s="404" t="str">
        <f>IF(มค!O35="","",มค!O35)</f>
        <v/>
      </c>
      <c r="JZ34" s="404" t="str">
        <f>IF(มค!P35="","",มค!P35)</f>
        <v/>
      </c>
      <c r="KA34" s="404" t="str">
        <f>IF(มค!Q35="","",มค!Q35)</f>
        <v/>
      </c>
      <c r="KB34" s="404" t="str">
        <f>IF(มค!R35="","",มค!R35)</f>
        <v/>
      </c>
      <c r="KC34" s="404" t="str">
        <f>IF(มค!S35="","",มค!S35)</f>
        <v/>
      </c>
      <c r="KD34" s="404" t="str">
        <f>IF(มค!T35="","",มค!T35)</f>
        <v/>
      </c>
      <c r="KE34" s="404" t="str">
        <f>IF(มค!U35="","",มค!U35)</f>
        <v/>
      </c>
      <c r="KF34" s="404" t="str">
        <f>IF(มค!V35="","",มค!V35)</f>
        <v/>
      </c>
      <c r="KG34" s="404" t="str">
        <f>IF(มค!W35="","",มค!W35)</f>
        <v/>
      </c>
      <c r="KH34" s="404" t="str">
        <f>IF(มค!X35="","",มค!X35)</f>
        <v/>
      </c>
      <c r="KI34" s="404" t="str">
        <f>IF(มค!Y35="","",มค!Y35)</f>
        <v/>
      </c>
      <c r="KJ34" s="404" t="str">
        <f>IF(มค!Z35="","",มค!Z35)</f>
        <v/>
      </c>
      <c r="KK34" s="404" t="str">
        <f>IF(มค!AA35="","",มค!AA35)</f>
        <v/>
      </c>
      <c r="KL34" s="404" t="str">
        <f>IF(มค!AB35="","",มค!AB35)</f>
        <v/>
      </c>
      <c r="KM34" s="404" t="str">
        <f>IF(มค!AC35="","",มค!AC35)</f>
        <v/>
      </c>
      <c r="KN34" s="404" t="str">
        <f>IF(มค!AD35="","",มค!AD35)</f>
        <v/>
      </c>
      <c r="KO34" s="404" t="str">
        <f>IF(มค!AE35="","",มค!AE35)</f>
        <v/>
      </c>
      <c r="KP34" s="404" t="str">
        <f>IF(มค!AF35="","",มค!AF35)</f>
        <v/>
      </c>
      <c r="KQ34" s="404" t="str">
        <f>IF(มค!AG35="","",มค!AG35)</f>
        <v/>
      </c>
      <c r="KR34" s="404" t="str">
        <f>IF(มค!AH35="","",มค!AH35)</f>
        <v/>
      </c>
      <c r="KS34" s="404" t="str">
        <f>IF(มค!AI35="","",มค!AI35)</f>
        <v/>
      </c>
      <c r="KT34" s="402" t="str">
        <f>IF(มค!AJ35="","",มค!AJ35)</f>
        <v/>
      </c>
      <c r="KU34" s="401" t="str">
        <f>IF(ข้อมูลนร.2!D35="","",ข้อมูลนร.2!D35)</f>
        <v/>
      </c>
      <c r="KV34" s="402"/>
      <c r="KW34" s="404" t="str">
        <f>IF(กพ!E35="","",กพ!E35)</f>
        <v/>
      </c>
      <c r="KX34" s="404" t="str">
        <f>IF(กพ!F35="","",กพ!F35)</f>
        <v/>
      </c>
      <c r="KY34" s="404" t="str">
        <f>IF(กพ!G35="","",กพ!G35)</f>
        <v/>
      </c>
      <c r="KZ34" s="404" t="str">
        <f>IF(กพ!H35="","",กพ!H35)</f>
        <v/>
      </c>
      <c r="LA34" s="404" t="str">
        <f>IF(กพ!I35="","",กพ!I35)</f>
        <v/>
      </c>
      <c r="LB34" s="404" t="str">
        <f>IF(กพ!J35="","",กพ!J35)</f>
        <v/>
      </c>
      <c r="LC34" s="404" t="str">
        <f>IF(กพ!K35="","",กพ!K35)</f>
        <v/>
      </c>
      <c r="LD34" s="404" t="str">
        <f>IF(กพ!L35="","",กพ!L35)</f>
        <v/>
      </c>
      <c r="LE34" s="404" t="str">
        <f>IF(กพ!M35="","",กพ!M35)</f>
        <v/>
      </c>
      <c r="LF34" s="404" t="str">
        <f>IF(กพ!N35="","",กพ!N35)</f>
        <v/>
      </c>
      <c r="LG34" s="404" t="str">
        <f>IF(กพ!O35="","",กพ!O35)</f>
        <v/>
      </c>
      <c r="LH34" s="404" t="str">
        <f>IF(กพ!P35="","",กพ!P35)</f>
        <v/>
      </c>
      <c r="LI34" s="404" t="str">
        <f>IF(กพ!Q35="","",กพ!Q35)</f>
        <v/>
      </c>
      <c r="LJ34" s="404" t="str">
        <f>IF(กพ!R35="","",กพ!R35)</f>
        <v/>
      </c>
      <c r="LK34" s="404" t="str">
        <f>IF(กพ!S35="","",กพ!S35)</f>
        <v/>
      </c>
      <c r="LL34" s="404" t="str">
        <f>IF(กพ!T35="","",กพ!T35)</f>
        <v/>
      </c>
      <c r="LM34" s="404" t="str">
        <f>IF(กพ!U35="","",กพ!U35)</f>
        <v/>
      </c>
      <c r="LN34" s="404" t="str">
        <f>IF(กพ!V35="","",กพ!V35)</f>
        <v/>
      </c>
      <c r="LO34" s="404" t="str">
        <f>IF(กพ!W35="","",กพ!W35)</f>
        <v/>
      </c>
      <c r="LP34" s="404" t="str">
        <f>IF(กพ!X35="","",กพ!X35)</f>
        <v/>
      </c>
      <c r="LQ34" s="404" t="str">
        <f>IF(กพ!Y35="","",กพ!Y35)</f>
        <v/>
      </c>
      <c r="LR34" s="404" t="str">
        <f>IF(กพ!Z35="","",กพ!Z35)</f>
        <v/>
      </c>
      <c r="LS34" s="404" t="str">
        <f>IF(กพ!AA35="","",กพ!AA35)</f>
        <v/>
      </c>
      <c r="LT34" s="404" t="str">
        <f>IF(กพ!AB35="","",กพ!AB35)</f>
        <v/>
      </c>
      <c r="LU34" s="404" t="str">
        <f>IF(กพ!AC35="","",กพ!AC35)</f>
        <v/>
      </c>
      <c r="LV34" s="404" t="str">
        <f>IF(กพ!AD35="","",กพ!AD35)</f>
        <v/>
      </c>
      <c r="LW34" s="404" t="str">
        <f>IF(กพ!AE35="","",กพ!AE35)</f>
        <v/>
      </c>
      <c r="LX34" s="404" t="str">
        <f>IF(กพ!AF35="","",กพ!AF35)</f>
        <v/>
      </c>
      <c r="LY34" s="404" t="str">
        <f>IF(กพ!AG35="","",กพ!AG35)</f>
        <v/>
      </c>
      <c r="LZ34" s="404" t="str">
        <f>IF(กพ!AH35="","",กพ!AH35)</f>
        <v/>
      </c>
      <c r="MA34" s="404" t="str">
        <f>IF(กพ!AI35="","",กพ!AI35)</f>
        <v/>
      </c>
      <c r="MB34" s="402" t="str">
        <f>IF(กพ!AJ35="","",กพ!AJ35)</f>
        <v/>
      </c>
      <c r="MC34" s="401" t="str">
        <f>IF(ข้อมูลนร.2!D35="","",ข้อมูลนร.2!D35)</f>
        <v/>
      </c>
      <c r="MD34" s="402"/>
      <c r="ME34" s="404" t="str">
        <f>IF(มีค!E35="","",มีค!E35)</f>
        <v/>
      </c>
      <c r="MF34" s="404" t="str">
        <f>IF(มีค!F35="","",มีค!F35)</f>
        <v/>
      </c>
      <c r="MG34" s="404" t="str">
        <f>IF(มีค!G35="","",มีค!G35)</f>
        <v/>
      </c>
      <c r="MH34" s="404" t="str">
        <f>IF(มีค!H35="","",มีค!H35)</f>
        <v/>
      </c>
      <c r="MI34" s="404" t="str">
        <f>IF(มีค!I35="","",มีค!I35)</f>
        <v/>
      </c>
      <c r="MJ34" s="404" t="str">
        <f>IF(มีค!J35="","",มีค!J35)</f>
        <v/>
      </c>
      <c r="MK34" s="404" t="str">
        <f>IF(มีค!K35="","",มีค!K35)</f>
        <v/>
      </c>
      <c r="ML34" s="404" t="str">
        <f>IF(มีค!L35="","",มีค!L35)</f>
        <v/>
      </c>
      <c r="MM34" s="404" t="str">
        <f>IF(มีค!M35="","",มีค!M35)</f>
        <v/>
      </c>
      <c r="MN34" s="404" t="str">
        <f>IF(มีค!N35="","",มีค!N35)</f>
        <v/>
      </c>
      <c r="MO34" s="404" t="str">
        <f>IF(มีค!O35="","",มีค!O35)</f>
        <v/>
      </c>
      <c r="MP34" s="404" t="str">
        <f>IF(มีค!P35="","",มีค!P35)</f>
        <v/>
      </c>
      <c r="MQ34" s="404" t="str">
        <f>IF(มีค!Q35="","",มีค!Q35)</f>
        <v/>
      </c>
      <c r="MR34" s="404" t="str">
        <f>IF(มีค!R35="","",มีค!R35)</f>
        <v/>
      </c>
      <c r="MS34" s="404" t="str">
        <f>IF(มีค!S35="","",มีค!S35)</f>
        <v/>
      </c>
      <c r="MT34" s="404" t="str">
        <f>IF(มีค!T35="","",มีค!T35)</f>
        <v/>
      </c>
      <c r="MU34" s="404" t="str">
        <f>IF(มีค!U35="","",มีค!U35)</f>
        <v/>
      </c>
      <c r="MV34" s="404" t="str">
        <f>IF(มีค!V35="","",มีค!V35)</f>
        <v/>
      </c>
      <c r="MW34" s="404" t="str">
        <f>IF(มีค!W35="","",มีค!W35)</f>
        <v/>
      </c>
      <c r="MX34" s="404" t="str">
        <f>IF(มีค!X35="","",มีค!X35)</f>
        <v/>
      </c>
      <c r="MY34" s="404" t="str">
        <f>IF(มีค!Y35="","",มีค!Y35)</f>
        <v/>
      </c>
      <c r="MZ34" s="404" t="str">
        <f>IF(มีค!Z35="","",มีค!Z35)</f>
        <v/>
      </c>
      <c r="NA34" s="404" t="str">
        <f>IF(มีค!AA35="","",มีค!AA35)</f>
        <v/>
      </c>
      <c r="NB34" s="404" t="str">
        <f>IF(มีค!AB35="","",มีค!AB35)</f>
        <v/>
      </c>
      <c r="NC34" s="404" t="str">
        <f>IF(มีค!AC35="","",มีค!AC35)</f>
        <v/>
      </c>
      <c r="ND34" s="404" t="str">
        <f>IF(มีค!AD35="","",มีค!AD35)</f>
        <v/>
      </c>
      <c r="NE34" s="404" t="str">
        <f>IF(มีค!AE35="","",มีค!AE35)</f>
        <v/>
      </c>
      <c r="NF34" s="404" t="str">
        <f>IF(มีค!AF35="","",มีค!AF35)</f>
        <v/>
      </c>
      <c r="NG34" s="404" t="str">
        <f>IF(มีค!AG35="","",มีค!AG35)</f>
        <v/>
      </c>
      <c r="NH34" s="404" t="str">
        <f>IF(มีค!AH35="","",มีค!AH35)</f>
        <v/>
      </c>
      <c r="NI34" s="404" t="str">
        <f>IF(มีค!AI35="","",มีค!AI35)</f>
        <v/>
      </c>
      <c r="NJ34" s="402" t="str">
        <f>IF(มีค!AJ35="","",มีค!AJ35)</f>
        <v/>
      </c>
    </row>
    <row r="35" spans="1:374" s="231" customFormat="1" ht="18" customHeight="1">
      <c r="A35" s="401" t="str">
        <f>IF(ข้อมูลนร.2!D36="","",ข้อมูลนร.2!D36)</f>
        <v/>
      </c>
      <c r="B35" s="402"/>
      <c r="C35" s="403" t="str">
        <f>IF(พค!E36="","",พค!E36)</f>
        <v/>
      </c>
      <c r="D35" s="403" t="str">
        <f>IF(พค!F36="","",พค!F36)</f>
        <v/>
      </c>
      <c r="E35" s="403" t="str">
        <f>IF(พค!G36="","",พค!G36)</f>
        <v/>
      </c>
      <c r="F35" s="403" t="str">
        <f>IF(พค!H36="","",พค!H36)</f>
        <v/>
      </c>
      <c r="G35" s="403" t="str">
        <f>IF(พค!I36="","",พค!I36)</f>
        <v/>
      </c>
      <c r="H35" s="403" t="str">
        <f>IF(พค!J36="","",พค!J36)</f>
        <v/>
      </c>
      <c r="I35" s="403" t="str">
        <f>IF(พค!K36="","",พค!K36)</f>
        <v/>
      </c>
      <c r="J35" s="403" t="str">
        <f>IF(พค!L36="","",พค!L36)</f>
        <v/>
      </c>
      <c r="K35" s="403" t="str">
        <f>IF(พค!M36="","",พค!M36)</f>
        <v/>
      </c>
      <c r="L35" s="403" t="str">
        <f>IF(พค!N36="","",พค!N36)</f>
        <v/>
      </c>
      <c r="M35" s="403" t="str">
        <f>IF(พค!O36="","",พค!O36)</f>
        <v/>
      </c>
      <c r="N35" s="403" t="str">
        <f>IF(พค!P36="","",พค!P36)</f>
        <v/>
      </c>
      <c r="O35" s="403" t="str">
        <f>IF(พค!Q36="","",พค!Q36)</f>
        <v/>
      </c>
      <c r="P35" s="403" t="str">
        <f>IF(พค!R36="","",พค!R36)</f>
        <v/>
      </c>
      <c r="Q35" s="403" t="str">
        <f>IF(พค!S36="","",พค!S36)</f>
        <v/>
      </c>
      <c r="R35" s="403" t="str">
        <f>IF(พค!T36="","",พค!T36)</f>
        <v/>
      </c>
      <c r="S35" s="403" t="str">
        <f>IF(พค!U36="","",พค!U36)</f>
        <v/>
      </c>
      <c r="T35" s="403" t="str">
        <f>IF(พค!V36="","",พค!V36)</f>
        <v/>
      </c>
      <c r="U35" s="403" t="str">
        <f>IF(พค!W36="","",พค!W36)</f>
        <v/>
      </c>
      <c r="V35" s="403" t="str">
        <f>IF(พค!X36="","",พค!X36)</f>
        <v/>
      </c>
      <c r="W35" s="403" t="str">
        <f>IF(พค!Y36="","",พค!Y36)</f>
        <v/>
      </c>
      <c r="X35" s="403" t="str">
        <f>IF(พค!Z36="","",พค!Z36)</f>
        <v/>
      </c>
      <c r="Y35" s="403" t="str">
        <f>IF(พค!AA36="","",พค!AA36)</f>
        <v/>
      </c>
      <c r="Z35" s="403" t="str">
        <f>IF(พค!AB36="","",พค!AB36)</f>
        <v/>
      </c>
      <c r="AA35" s="403" t="str">
        <f>IF(พค!AC36="","",พค!AC36)</f>
        <v/>
      </c>
      <c r="AB35" s="403" t="str">
        <f>IF(พค!AD36="","",พค!AD36)</f>
        <v/>
      </c>
      <c r="AC35" s="403" t="str">
        <f>IF(พค!AE36="","",พค!AE36)</f>
        <v/>
      </c>
      <c r="AD35" s="403" t="str">
        <f>IF(พค!AF36="","",พค!AF36)</f>
        <v/>
      </c>
      <c r="AE35" s="403" t="str">
        <f>IF(พค!AG36="","",พค!AG36)</f>
        <v/>
      </c>
      <c r="AF35" s="403" t="str">
        <f>IF(พค!AH36="","",พค!AH36)</f>
        <v/>
      </c>
      <c r="AG35" s="403" t="str">
        <f>IF(พค!AI36="","",พค!AI36)</f>
        <v/>
      </c>
      <c r="AH35" s="402" t="str">
        <f>IF(พค!AJ36="","",พค!AJ36)</f>
        <v/>
      </c>
      <c r="AI35" s="401" t="str">
        <f>IF(ข้อมูลนร.2!D36="","",ข้อมูลนร.2!D36)</f>
        <v/>
      </c>
      <c r="AJ35" s="402"/>
      <c r="AK35" s="404" t="str">
        <f>IF(มิย!E36="","",มิย!E36)</f>
        <v/>
      </c>
      <c r="AL35" s="404" t="str">
        <f>IF(มิย!F36="","",มิย!F36)</f>
        <v/>
      </c>
      <c r="AM35" s="404" t="str">
        <f>IF(มิย!G36="","",มิย!G36)</f>
        <v/>
      </c>
      <c r="AN35" s="404" t="str">
        <f>IF(มิย!H36="","",มิย!H36)</f>
        <v/>
      </c>
      <c r="AO35" s="404" t="str">
        <f>IF(มิย!I36="","",มิย!I36)</f>
        <v/>
      </c>
      <c r="AP35" s="404" t="str">
        <f>IF(มิย!J36="","",มิย!J36)</f>
        <v/>
      </c>
      <c r="AQ35" s="404" t="str">
        <f>IF(มิย!K36="","",มิย!K36)</f>
        <v/>
      </c>
      <c r="AR35" s="404" t="str">
        <f>IF(มิย!L36="","",มิย!L36)</f>
        <v/>
      </c>
      <c r="AS35" s="404" t="str">
        <f>IF(มิย!M36="","",มิย!M36)</f>
        <v/>
      </c>
      <c r="AT35" s="404" t="str">
        <f>IF(มิย!N36="","",มิย!N36)</f>
        <v/>
      </c>
      <c r="AU35" s="404" t="str">
        <f>IF(มิย!O36="","",มิย!O36)</f>
        <v/>
      </c>
      <c r="AV35" s="404" t="str">
        <f>IF(มิย!P36="","",มิย!P36)</f>
        <v/>
      </c>
      <c r="AW35" s="404" t="str">
        <f>IF(มิย!Q36="","",มิย!Q36)</f>
        <v/>
      </c>
      <c r="AX35" s="404" t="str">
        <f>IF(มิย!R36="","",มิย!R36)</f>
        <v/>
      </c>
      <c r="AY35" s="404" t="str">
        <f>IF(มิย!S36="","",มิย!S36)</f>
        <v/>
      </c>
      <c r="AZ35" s="404" t="str">
        <f>IF(มิย!T36="","",มิย!T36)</f>
        <v/>
      </c>
      <c r="BA35" s="404" t="str">
        <f>IF(มิย!U36="","",มิย!U36)</f>
        <v/>
      </c>
      <c r="BB35" s="404" t="str">
        <f>IF(มิย!V36="","",มิย!V36)</f>
        <v/>
      </c>
      <c r="BC35" s="404" t="str">
        <f>IF(มิย!W36="","",มิย!W36)</f>
        <v/>
      </c>
      <c r="BD35" s="404" t="str">
        <f>IF(มิย!X36="","",มิย!X36)</f>
        <v/>
      </c>
      <c r="BE35" s="404" t="str">
        <f>IF(มิย!Y36="","",มิย!Y36)</f>
        <v/>
      </c>
      <c r="BF35" s="404" t="str">
        <f>IF(มิย!Z36="","",มิย!Z36)</f>
        <v/>
      </c>
      <c r="BG35" s="404" t="str">
        <f>IF(มิย!AA36="","",มิย!AA36)</f>
        <v/>
      </c>
      <c r="BH35" s="404" t="str">
        <f>IF(มิย!AB36="","",มิย!AB36)</f>
        <v/>
      </c>
      <c r="BI35" s="404" t="str">
        <f>IF(มิย!AC36="","",มิย!AC36)</f>
        <v/>
      </c>
      <c r="BJ35" s="404" t="str">
        <f>IF(มิย!AD36="","",มิย!AD36)</f>
        <v/>
      </c>
      <c r="BK35" s="404" t="str">
        <f>IF(มิย!AE36="","",มิย!AE36)</f>
        <v/>
      </c>
      <c r="BL35" s="404" t="str">
        <f>IF(มิย!AF36="","",มิย!AF36)</f>
        <v/>
      </c>
      <c r="BM35" s="404" t="str">
        <f>IF(มิย!AG36="","",มิย!AG36)</f>
        <v/>
      </c>
      <c r="BN35" s="404" t="str">
        <f>IF(มิย!AH36="","",มิย!AH36)</f>
        <v/>
      </c>
      <c r="BO35" s="404" t="str">
        <f>IF(มิย!AI36="","",มิย!AI36)</f>
        <v/>
      </c>
      <c r="BP35" s="402" t="str">
        <f>IF(มิย!AJ36="","",มิย!AJ36)</f>
        <v/>
      </c>
      <c r="BQ35" s="401" t="str">
        <f>IF(ข้อมูลนร.2!D36="","",ข้อมูลนร.2!D36)</f>
        <v/>
      </c>
      <c r="BR35" s="402"/>
      <c r="BS35" s="402" t="str">
        <f>IF(กค!E36="","",กค!E36)</f>
        <v/>
      </c>
      <c r="BT35" s="404" t="str">
        <f>IF(กค!F36="","",กค!F36)</f>
        <v/>
      </c>
      <c r="BU35" s="404" t="str">
        <f>IF(กค!G36="","",กค!G36)</f>
        <v/>
      </c>
      <c r="BV35" s="404" t="str">
        <f>IF(กค!H36="","",กค!H36)</f>
        <v/>
      </c>
      <c r="BW35" s="404" t="str">
        <f>IF(กค!I36="","",กค!I36)</f>
        <v/>
      </c>
      <c r="BX35" s="404" t="str">
        <f>IF(กค!J36="","",กค!J36)</f>
        <v/>
      </c>
      <c r="BY35" s="404" t="str">
        <f>IF(กค!K36="","",กค!K36)</f>
        <v/>
      </c>
      <c r="BZ35" s="404" t="str">
        <f>IF(กค!L36="","",กค!L36)</f>
        <v/>
      </c>
      <c r="CA35" s="404" t="str">
        <f>IF(กค!M36="","",กค!M36)</f>
        <v/>
      </c>
      <c r="CB35" s="404" t="str">
        <f>IF(กค!N36="","",กค!N36)</f>
        <v/>
      </c>
      <c r="CC35" s="404" t="str">
        <f>IF(กค!O36="","",กค!O36)</f>
        <v/>
      </c>
      <c r="CD35" s="404" t="str">
        <f>IF(กค!P36="","",กค!P36)</f>
        <v/>
      </c>
      <c r="CE35" s="404" t="str">
        <f>IF(กค!Q36="","",กค!Q36)</f>
        <v/>
      </c>
      <c r="CF35" s="404" t="str">
        <f>IF(กค!R36="","",กค!R36)</f>
        <v/>
      </c>
      <c r="CG35" s="404" t="str">
        <f>IF(กค!S36="","",กค!S36)</f>
        <v/>
      </c>
      <c r="CH35" s="404" t="str">
        <f>IF(กค!T36="","",กค!T36)</f>
        <v/>
      </c>
      <c r="CI35" s="404" t="str">
        <f>IF(กค!U36="","",กค!U36)</f>
        <v/>
      </c>
      <c r="CJ35" s="404" t="str">
        <f>IF(กค!V36="","",กค!V36)</f>
        <v/>
      </c>
      <c r="CK35" s="404" t="str">
        <f>IF(กค!W36="","",กค!W36)</f>
        <v/>
      </c>
      <c r="CL35" s="404" t="str">
        <f>IF(กค!X36="","",กค!X36)</f>
        <v/>
      </c>
      <c r="CM35" s="404" t="str">
        <f>IF(กค!Y36="","",กค!Y36)</f>
        <v/>
      </c>
      <c r="CN35" s="404" t="str">
        <f>IF(กค!Z36="","",กค!Z36)</f>
        <v/>
      </c>
      <c r="CO35" s="404" t="str">
        <f>IF(กค!AA36="","",กค!AA36)</f>
        <v/>
      </c>
      <c r="CP35" s="404" t="str">
        <f>IF(กค!AB36="","",กค!AB36)</f>
        <v/>
      </c>
      <c r="CQ35" s="404" t="str">
        <f>IF(กค!AC36="","",กค!AC36)</f>
        <v/>
      </c>
      <c r="CR35" s="404" t="str">
        <f>IF(กค!AD36="","",กค!AD36)</f>
        <v/>
      </c>
      <c r="CS35" s="404" t="str">
        <f>IF(กค!AE36="","",กค!AE36)</f>
        <v/>
      </c>
      <c r="CT35" s="404" t="str">
        <f>IF(กค!AF36="","",กค!AF36)</f>
        <v/>
      </c>
      <c r="CU35" s="404" t="str">
        <f>IF(กค!AG36="","",กค!AG36)</f>
        <v/>
      </c>
      <c r="CV35" s="404" t="str">
        <f>IF(กค!AH36="","",กค!AH36)</f>
        <v/>
      </c>
      <c r="CW35" s="404" t="str">
        <f>IF(กค!AI36="","",กค!AI36)</f>
        <v/>
      </c>
      <c r="CX35" s="402" t="str">
        <f>IF(กค!AJ36="","",กค!AJ36)</f>
        <v/>
      </c>
      <c r="CY35" s="401" t="str">
        <f>IF(ข้อมูลนร.2!D36="","",ข้อมูลนร.2!D36)</f>
        <v/>
      </c>
      <c r="CZ35" s="402"/>
      <c r="DA35" s="404" t="str">
        <f>IF(สค!E36="","",สค!E36)</f>
        <v/>
      </c>
      <c r="DB35" s="404" t="str">
        <f>IF(สค!F36="","",สค!F36)</f>
        <v/>
      </c>
      <c r="DC35" s="404" t="str">
        <f>IF(สค!G36="","",สค!G36)</f>
        <v/>
      </c>
      <c r="DD35" s="404" t="str">
        <f>IF(สค!H36="","",สค!H36)</f>
        <v/>
      </c>
      <c r="DE35" s="404" t="str">
        <f>IF(สค!I36="","",สค!I36)</f>
        <v/>
      </c>
      <c r="DF35" s="404" t="str">
        <f>IF(สค!J36="","",สค!J36)</f>
        <v/>
      </c>
      <c r="DG35" s="404" t="str">
        <f>IF(สค!K36="","",สค!K36)</f>
        <v/>
      </c>
      <c r="DH35" s="404" t="str">
        <f>IF(สค!L36="","",สค!L36)</f>
        <v/>
      </c>
      <c r="DI35" s="404" t="str">
        <f>IF(สค!M36="","",สค!M36)</f>
        <v/>
      </c>
      <c r="DJ35" s="404" t="str">
        <f>IF(สค!N36="","",สค!N36)</f>
        <v/>
      </c>
      <c r="DK35" s="404" t="str">
        <f>IF(สค!O36="","",สค!O36)</f>
        <v/>
      </c>
      <c r="DL35" s="404" t="str">
        <f>IF(สค!P36="","",สค!P36)</f>
        <v/>
      </c>
      <c r="DM35" s="404" t="str">
        <f>IF(สค!Q36="","",สค!Q36)</f>
        <v/>
      </c>
      <c r="DN35" s="404" t="str">
        <f>IF(สค!R36="","",สค!R36)</f>
        <v/>
      </c>
      <c r="DO35" s="404" t="str">
        <f>IF(สค!S36="","",สค!S36)</f>
        <v/>
      </c>
      <c r="DP35" s="404" t="str">
        <f>IF(สค!T36="","",สค!T36)</f>
        <v/>
      </c>
      <c r="DQ35" s="404" t="str">
        <f>IF(สค!U36="","",สค!U36)</f>
        <v/>
      </c>
      <c r="DR35" s="404" t="str">
        <f>IF(สค!V36="","",สค!V36)</f>
        <v/>
      </c>
      <c r="DS35" s="404" t="str">
        <f>IF(สค!W36="","",สค!W36)</f>
        <v/>
      </c>
      <c r="DT35" s="404" t="str">
        <f>IF(สค!X36="","",สค!X36)</f>
        <v/>
      </c>
      <c r="DU35" s="404" t="str">
        <f>IF(สค!Y36="","",สค!Y36)</f>
        <v/>
      </c>
      <c r="DV35" s="404" t="str">
        <f>IF(สค!Z36="","",สค!Z36)</f>
        <v/>
      </c>
      <c r="DW35" s="404" t="str">
        <f>IF(สค!AA36="","",สค!AA36)</f>
        <v/>
      </c>
      <c r="DX35" s="404" t="str">
        <f>IF(สค!AB36="","",สค!AB36)</f>
        <v/>
      </c>
      <c r="DY35" s="404" t="str">
        <f>IF(สค!AC36="","",สค!AC36)</f>
        <v/>
      </c>
      <c r="DZ35" s="404" t="str">
        <f>IF(สค!AD36="","",สค!AD36)</f>
        <v/>
      </c>
      <c r="EA35" s="404" t="str">
        <f>IF(สค!AE36="","",สค!AE36)</f>
        <v/>
      </c>
      <c r="EB35" s="404" t="str">
        <f>IF(สค!AF36="","",สค!AF36)</f>
        <v/>
      </c>
      <c r="EC35" s="404" t="str">
        <f>IF(สค!AG36="","",สค!AG36)</f>
        <v/>
      </c>
      <c r="ED35" s="404" t="str">
        <f>IF(สค!AH36="","",สค!AH36)</f>
        <v/>
      </c>
      <c r="EE35" s="404" t="str">
        <f>IF(สค!AI36="","",สค!AI36)</f>
        <v/>
      </c>
      <c r="EF35" s="402" t="str">
        <f>IF(สค!AJ36="","",สค!AJ36)</f>
        <v/>
      </c>
      <c r="EG35" s="401" t="str">
        <f>IF(ข้อมูลนร.2!D36="","",ข้อมูลนร.2!D36)</f>
        <v/>
      </c>
      <c r="EH35" s="402"/>
      <c r="EI35" s="404" t="str">
        <f>IF(กย!E36="","",กย!E36)</f>
        <v/>
      </c>
      <c r="EJ35" s="404" t="str">
        <f>IF(กย!F36="","",กย!F36)</f>
        <v/>
      </c>
      <c r="EK35" s="404" t="str">
        <f>IF(กย!G36="","",กย!G36)</f>
        <v/>
      </c>
      <c r="EL35" s="404" t="str">
        <f>IF(กย!H36="","",กย!H36)</f>
        <v/>
      </c>
      <c r="EM35" s="404" t="str">
        <f>IF(กย!I36="","",กย!I36)</f>
        <v/>
      </c>
      <c r="EN35" s="404" t="str">
        <f>IF(กย!J36="","",กย!J36)</f>
        <v/>
      </c>
      <c r="EO35" s="404" t="str">
        <f>IF(กย!K36="","",กย!K36)</f>
        <v/>
      </c>
      <c r="EP35" s="404" t="str">
        <f>IF(กย!L36="","",กย!L36)</f>
        <v/>
      </c>
      <c r="EQ35" s="404" t="str">
        <f>IF(กย!M36="","",กย!M36)</f>
        <v/>
      </c>
      <c r="ER35" s="404" t="str">
        <f>IF(กย!N36="","",กย!N36)</f>
        <v/>
      </c>
      <c r="ES35" s="404" t="str">
        <f>IF(กย!O36="","",กย!O36)</f>
        <v/>
      </c>
      <c r="ET35" s="404" t="str">
        <f>IF(กย!P36="","",กย!P36)</f>
        <v/>
      </c>
      <c r="EU35" s="404" t="str">
        <f>IF(กย!Q36="","",กย!Q36)</f>
        <v/>
      </c>
      <c r="EV35" s="404" t="str">
        <f>IF(กย!R36="","",กย!R36)</f>
        <v/>
      </c>
      <c r="EW35" s="404" t="str">
        <f>IF(กย!S36="","",กย!S36)</f>
        <v/>
      </c>
      <c r="EX35" s="404" t="str">
        <f>IF(กย!T36="","",กย!T36)</f>
        <v/>
      </c>
      <c r="EY35" s="404" t="str">
        <f>IF(กย!U36="","",กย!U36)</f>
        <v/>
      </c>
      <c r="EZ35" s="404" t="str">
        <f>IF(กย!V36="","",กย!V36)</f>
        <v/>
      </c>
      <c r="FA35" s="404" t="str">
        <f>IF(กย!W36="","",กย!W36)</f>
        <v/>
      </c>
      <c r="FB35" s="404" t="str">
        <f>IF(กย!X36="","",กย!X36)</f>
        <v/>
      </c>
      <c r="FC35" s="404" t="str">
        <f>IF(กย!Y36="","",กย!Y36)</f>
        <v/>
      </c>
      <c r="FD35" s="404" t="str">
        <f>IF(กย!Z36="","",กย!Z36)</f>
        <v/>
      </c>
      <c r="FE35" s="404" t="str">
        <f>IF(กย!AA36="","",กย!AA36)</f>
        <v/>
      </c>
      <c r="FF35" s="404" t="str">
        <f>IF(กย!AB36="","",กย!AB36)</f>
        <v/>
      </c>
      <c r="FG35" s="404" t="str">
        <f>IF(กย!AC36="","",กย!AC36)</f>
        <v/>
      </c>
      <c r="FH35" s="404" t="str">
        <f>IF(กย!AD36="","",กย!AD36)</f>
        <v/>
      </c>
      <c r="FI35" s="404" t="str">
        <f>IF(กย!AE36="","",กย!AE36)</f>
        <v/>
      </c>
      <c r="FJ35" s="404" t="str">
        <f>IF(กย!AF36="","",กย!AF36)</f>
        <v/>
      </c>
      <c r="FK35" s="404" t="str">
        <f>IF(กย!AG36="","",กย!AG36)</f>
        <v/>
      </c>
      <c r="FL35" s="404" t="str">
        <f>IF(กย!AH36="","",กย!AH36)</f>
        <v/>
      </c>
      <c r="FM35" s="404" t="str">
        <f>IF(กย!AI36="","",กย!AI36)</f>
        <v/>
      </c>
      <c r="FN35" s="402" t="str">
        <f>IF(กย!AJ36="","",กย!AJ36)</f>
        <v/>
      </c>
      <c r="FO35" s="401" t="str">
        <f>IF(ข้อมูลนร.2!D36="","",ข้อมูลนร.2!D36)</f>
        <v/>
      </c>
      <c r="FP35" s="402"/>
      <c r="FQ35" s="404" t="str">
        <f>IF(ตค!E36="","",ตค!E36)</f>
        <v/>
      </c>
      <c r="FR35" s="404" t="str">
        <f>IF(ตค!F36="","",ตค!F36)</f>
        <v/>
      </c>
      <c r="FS35" s="404" t="str">
        <f>IF(ตค!G36="","",ตค!G36)</f>
        <v/>
      </c>
      <c r="FT35" s="404" t="str">
        <f>IF(ตค!H36="","",ตค!H36)</f>
        <v/>
      </c>
      <c r="FU35" s="404" t="str">
        <f>IF(ตค!I36="","",ตค!I36)</f>
        <v/>
      </c>
      <c r="FV35" s="404" t="str">
        <f>IF(ตค!J36="","",ตค!J36)</f>
        <v/>
      </c>
      <c r="FW35" s="404" t="str">
        <f>IF(ตค!K36="","",ตค!K36)</f>
        <v/>
      </c>
      <c r="FX35" s="404" t="str">
        <f>IF(ตค!L36="","",ตค!L36)</f>
        <v/>
      </c>
      <c r="FY35" s="404" t="str">
        <f>IF(ตค!M36="","",ตค!M36)</f>
        <v/>
      </c>
      <c r="FZ35" s="404" t="str">
        <f>IF(ตค!N36="","",ตค!N36)</f>
        <v/>
      </c>
      <c r="GA35" s="404" t="str">
        <f>IF(ตค!O36="","",ตค!O36)</f>
        <v/>
      </c>
      <c r="GB35" s="404" t="str">
        <f>IF(ตค!P36="","",ตค!P36)</f>
        <v/>
      </c>
      <c r="GC35" s="404" t="str">
        <f>IF(ตค!Q36="","",ตค!Q36)</f>
        <v/>
      </c>
      <c r="GD35" s="404" t="str">
        <f>IF(ตค!R36="","",ตค!R36)</f>
        <v/>
      </c>
      <c r="GE35" s="404" t="str">
        <f>IF(ตค!S36="","",ตค!S36)</f>
        <v/>
      </c>
      <c r="GF35" s="404" t="str">
        <f>IF(ตค!T36="","",ตค!T36)</f>
        <v/>
      </c>
      <c r="GG35" s="404" t="str">
        <f>IF(ตค!U36="","",ตค!U36)</f>
        <v/>
      </c>
      <c r="GH35" s="404" t="str">
        <f>IF(ตค!V36="","",ตค!V36)</f>
        <v/>
      </c>
      <c r="GI35" s="404" t="str">
        <f>IF(ตค!W36="","",ตค!W36)</f>
        <v/>
      </c>
      <c r="GJ35" s="404" t="str">
        <f>IF(ตค!X36="","",ตค!X36)</f>
        <v/>
      </c>
      <c r="GK35" s="404" t="str">
        <f>IF(ตค!Y36="","",ตค!Y36)</f>
        <v/>
      </c>
      <c r="GL35" s="404" t="str">
        <f>IF(ตค!Z36="","",ตค!Z36)</f>
        <v/>
      </c>
      <c r="GM35" s="404" t="str">
        <f>IF(ตค!AA36="","",ตค!AA36)</f>
        <v/>
      </c>
      <c r="GN35" s="404" t="str">
        <f>IF(ตค!AB36="","",ตค!AB36)</f>
        <v/>
      </c>
      <c r="GO35" s="404" t="str">
        <f>IF(ตค!AC36="","",ตค!AC36)</f>
        <v/>
      </c>
      <c r="GP35" s="404" t="str">
        <f>IF(ตค!AD36="","",ตค!AD36)</f>
        <v/>
      </c>
      <c r="GQ35" s="404" t="str">
        <f>IF(ตค!AE36="","",ตค!AE36)</f>
        <v/>
      </c>
      <c r="GR35" s="404" t="str">
        <f>IF(ตค!AF36="","",ตค!AF36)</f>
        <v/>
      </c>
      <c r="GS35" s="404" t="str">
        <f>IF(ตค!AG36="","",ตค!AG36)</f>
        <v/>
      </c>
      <c r="GT35" s="404" t="str">
        <f>IF(ตค!AH36="","",ตค!AH36)</f>
        <v/>
      </c>
      <c r="GU35" s="404" t="str">
        <f>IF(ตค!AI36="","",ตค!AI36)</f>
        <v/>
      </c>
      <c r="GV35" s="402" t="str">
        <f>IF(ตค!AJ36="","",ตค!AJ36)</f>
        <v/>
      </c>
      <c r="GW35" s="401" t="str">
        <f>IF(ข้อมูลนร.2!D36="","",ข้อมูลนร.2!D36)</f>
        <v/>
      </c>
      <c r="GX35" s="402"/>
      <c r="GY35" s="403" t="str">
        <f>IF(พย!E36="","",พย!E36)</f>
        <v/>
      </c>
      <c r="GZ35" s="403" t="str">
        <f>IF(พย!F36="","",พย!F36)</f>
        <v/>
      </c>
      <c r="HA35" s="403" t="str">
        <f>IF(พย!G36="","",พย!G36)</f>
        <v/>
      </c>
      <c r="HB35" s="403" t="str">
        <f>IF(พย!H36="","",พย!H36)</f>
        <v/>
      </c>
      <c r="HC35" s="403" t="str">
        <f>IF(พย!I36="","",พย!I36)</f>
        <v/>
      </c>
      <c r="HD35" s="403" t="str">
        <f>IF(พย!J36="","",พย!J36)</f>
        <v/>
      </c>
      <c r="HE35" s="403" t="str">
        <f>IF(พย!K36="","",พย!K36)</f>
        <v/>
      </c>
      <c r="HF35" s="403" t="str">
        <f>IF(พย!L36="","",พย!L36)</f>
        <v/>
      </c>
      <c r="HG35" s="403" t="str">
        <f>IF(พย!M36="","",พย!M36)</f>
        <v/>
      </c>
      <c r="HH35" s="403" t="str">
        <f>IF(พย!N36="","",พย!N36)</f>
        <v/>
      </c>
      <c r="HI35" s="403" t="str">
        <f>IF(พย!O36="","",พย!O36)</f>
        <v/>
      </c>
      <c r="HJ35" s="403" t="str">
        <f>IF(พย!P36="","",พย!P36)</f>
        <v/>
      </c>
      <c r="HK35" s="403" t="str">
        <f>IF(พย!Q36="","",พย!Q36)</f>
        <v/>
      </c>
      <c r="HL35" s="403" t="str">
        <f>IF(พย!R36="","",พย!R36)</f>
        <v/>
      </c>
      <c r="HM35" s="403" t="str">
        <f>IF(พย!S36="","",พย!S36)</f>
        <v/>
      </c>
      <c r="HN35" s="403" t="str">
        <f>IF(พย!T36="","",พย!T36)</f>
        <v/>
      </c>
      <c r="HO35" s="403" t="str">
        <f>IF(พย!U36="","",พย!U36)</f>
        <v/>
      </c>
      <c r="HP35" s="403" t="str">
        <f>IF(พย!V36="","",พย!V36)</f>
        <v/>
      </c>
      <c r="HQ35" s="403" t="str">
        <f>IF(พย!W36="","",พย!W36)</f>
        <v/>
      </c>
      <c r="HR35" s="403" t="str">
        <f>IF(พย!X36="","",พย!X36)</f>
        <v/>
      </c>
      <c r="HS35" s="403" t="str">
        <f>IF(พย!Y36="","",พย!Y36)</f>
        <v/>
      </c>
      <c r="HT35" s="403" t="str">
        <f>IF(พย!Z36="","",พย!Z36)</f>
        <v/>
      </c>
      <c r="HU35" s="403" t="str">
        <f>IF(พย!AA36="","",พย!AA36)</f>
        <v/>
      </c>
      <c r="HV35" s="403" t="str">
        <f>IF(พย!AB36="","",พย!AB36)</f>
        <v/>
      </c>
      <c r="HW35" s="403" t="str">
        <f>IF(พย!AC36="","",พย!AC36)</f>
        <v/>
      </c>
      <c r="HX35" s="403" t="str">
        <f>IF(พย!AD36="","",พย!AD36)</f>
        <v/>
      </c>
      <c r="HY35" s="403" t="str">
        <f>IF(พย!AE36="","",พย!AE36)</f>
        <v/>
      </c>
      <c r="HZ35" s="403" t="str">
        <f>IF(พย!AF36="","",พย!AF36)</f>
        <v/>
      </c>
      <c r="IA35" s="403" t="str">
        <f>IF(พย!AG36="","",พย!AG36)</f>
        <v/>
      </c>
      <c r="IB35" s="403" t="str">
        <f>IF(พย!AH36="","",พย!AH36)</f>
        <v/>
      </c>
      <c r="IC35" s="403" t="str">
        <f>IF(พย!AI36="","",พย!AI36)</f>
        <v/>
      </c>
      <c r="ID35" s="402" t="str">
        <f>IF(พย!AJ36="","",พย!AJ36)</f>
        <v/>
      </c>
      <c r="IE35" s="401" t="str">
        <f>IF(ข้อมูลนร.2!D36="","",ข้อมูลนร.2!D36)</f>
        <v/>
      </c>
      <c r="IF35" s="402"/>
      <c r="IG35" s="404" t="str">
        <f>IF(ธค!E36="","",ธค!E36)</f>
        <v/>
      </c>
      <c r="IH35" s="404" t="str">
        <f>IF(ธค!F36="","",ธค!F36)</f>
        <v/>
      </c>
      <c r="II35" s="404" t="str">
        <f>IF(ธค!G36="","",ธค!G36)</f>
        <v/>
      </c>
      <c r="IJ35" s="404" t="str">
        <f>IF(ธค!H36="","",ธค!H36)</f>
        <v/>
      </c>
      <c r="IK35" s="404" t="str">
        <f>IF(ธค!I36="","",ธค!I36)</f>
        <v/>
      </c>
      <c r="IL35" s="404" t="str">
        <f>IF(ธค!J36="","",ธค!J36)</f>
        <v/>
      </c>
      <c r="IM35" s="404" t="str">
        <f>IF(ธค!K36="","",ธค!K36)</f>
        <v/>
      </c>
      <c r="IN35" s="404" t="str">
        <f>IF(ธค!L36="","",ธค!L36)</f>
        <v/>
      </c>
      <c r="IO35" s="404" t="str">
        <f>IF(ธค!M36="","",ธค!M36)</f>
        <v/>
      </c>
      <c r="IP35" s="404" t="str">
        <f>IF(ธค!N36="","",ธค!N36)</f>
        <v/>
      </c>
      <c r="IQ35" s="404" t="str">
        <f>IF(ธค!O36="","",ธค!O36)</f>
        <v/>
      </c>
      <c r="IR35" s="404" t="str">
        <f>IF(ธค!P36="","",ธค!P36)</f>
        <v/>
      </c>
      <c r="IS35" s="404" t="str">
        <f>IF(ธค!Q36="","",ธค!Q36)</f>
        <v/>
      </c>
      <c r="IT35" s="404" t="str">
        <f>IF(ธค!R36="","",ธค!R36)</f>
        <v/>
      </c>
      <c r="IU35" s="404" t="str">
        <f>IF(ธค!S36="","",ธค!S36)</f>
        <v/>
      </c>
      <c r="IV35" s="404" t="str">
        <f>IF(ธค!T36="","",ธค!T36)</f>
        <v/>
      </c>
      <c r="IW35" s="404" t="str">
        <f>IF(ธค!U36="","",ธค!U36)</f>
        <v/>
      </c>
      <c r="IX35" s="404" t="str">
        <f>IF(ธค!V36="","",ธค!V36)</f>
        <v/>
      </c>
      <c r="IY35" s="404" t="str">
        <f>IF(ธค!W36="","",ธค!W36)</f>
        <v/>
      </c>
      <c r="IZ35" s="404" t="str">
        <f>IF(ธค!X36="","",ธค!X36)</f>
        <v/>
      </c>
      <c r="JA35" s="404" t="str">
        <f>IF(ธค!Y36="","",ธค!Y36)</f>
        <v/>
      </c>
      <c r="JB35" s="404" t="str">
        <f>IF(ธค!Z36="","",ธค!Z36)</f>
        <v/>
      </c>
      <c r="JC35" s="404" t="str">
        <f>IF(ธค!AA36="","",ธค!AA36)</f>
        <v/>
      </c>
      <c r="JD35" s="404" t="str">
        <f>IF(ธค!AB36="","",ธค!AB36)</f>
        <v/>
      </c>
      <c r="JE35" s="404" t="str">
        <f>IF(ธค!AC36="","",ธค!AC36)</f>
        <v/>
      </c>
      <c r="JF35" s="404" t="str">
        <f>IF(ธค!AD36="","",ธค!AD36)</f>
        <v/>
      </c>
      <c r="JG35" s="404" t="str">
        <f>IF(ธค!AE36="","",ธค!AE36)</f>
        <v/>
      </c>
      <c r="JH35" s="404" t="str">
        <f>IF(ธค!AF36="","",ธค!AF36)</f>
        <v/>
      </c>
      <c r="JI35" s="404" t="str">
        <f>IF(ธค!AG36="","",ธค!AG36)</f>
        <v/>
      </c>
      <c r="JJ35" s="404" t="str">
        <f>IF(ธค!AH36="","",ธค!AH36)</f>
        <v/>
      </c>
      <c r="JK35" s="404" t="str">
        <f>IF(ธค!AI36="","",ธค!AI36)</f>
        <v/>
      </c>
      <c r="JL35" s="402" t="str">
        <f>IF(ธค!AJ36="","",ธค!AJ36)</f>
        <v/>
      </c>
      <c r="JM35" s="401" t="str">
        <f>IF(ข้อมูลนร.2!D36="","",ข้อมูลนร.2!D36)</f>
        <v/>
      </c>
      <c r="JN35" s="402"/>
      <c r="JO35" s="404" t="str">
        <f>IF(มค!E36="","",มค!E36)</f>
        <v/>
      </c>
      <c r="JP35" s="404" t="str">
        <f>IF(มค!F36="","",มค!F36)</f>
        <v/>
      </c>
      <c r="JQ35" s="404" t="str">
        <f>IF(มค!G36="","",มค!G36)</f>
        <v/>
      </c>
      <c r="JR35" s="404" t="str">
        <f>IF(มค!H36="","",มค!H36)</f>
        <v/>
      </c>
      <c r="JS35" s="404" t="str">
        <f>IF(มค!I36="","",มค!I36)</f>
        <v/>
      </c>
      <c r="JT35" s="404" t="str">
        <f>IF(มค!J36="","",มค!J36)</f>
        <v/>
      </c>
      <c r="JU35" s="404" t="str">
        <f>IF(มค!K36="","",มค!K36)</f>
        <v/>
      </c>
      <c r="JV35" s="404" t="str">
        <f>IF(มค!L36="","",มค!L36)</f>
        <v/>
      </c>
      <c r="JW35" s="404" t="str">
        <f>IF(มค!M36="","",มค!M36)</f>
        <v/>
      </c>
      <c r="JX35" s="404" t="str">
        <f>IF(มค!N36="","",มค!N36)</f>
        <v/>
      </c>
      <c r="JY35" s="404" t="str">
        <f>IF(มค!O36="","",มค!O36)</f>
        <v/>
      </c>
      <c r="JZ35" s="404" t="str">
        <f>IF(มค!P36="","",มค!P36)</f>
        <v/>
      </c>
      <c r="KA35" s="404" t="str">
        <f>IF(มค!Q36="","",มค!Q36)</f>
        <v/>
      </c>
      <c r="KB35" s="404" t="str">
        <f>IF(มค!R36="","",มค!R36)</f>
        <v/>
      </c>
      <c r="KC35" s="404" t="str">
        <f>IF(มค!S36="","",มค!S36)</f>
        <v/>
      </c>
      <c r="KD35" s="404" t="str">
        <f>IF(มค!T36="","",มค!T36)</f>
        <v/>
      </c>
      <c r="KE35" s="404" t="str">
        <f>IF(มค!U36="","",มค!U36)</f>
        <v/>
      </c>
      <c r="KF35" s="404" t="str">
        <f>IF(มค!V36="","",มค!V36)</f>
        <v/>
      </c>
      <c r="KG35" s="404" t="str">
        <f>IF(มค!W36="","",มค!W36)</f>
        <v/>
      </c>
      <c r="KH35" s="404" t="str">
        <f>IF(มค!X36="","",มค!X36)</f>
        <v/>
      </c>
      <c r="KI35" s="404" t="str">
        <f>IF(มค!Y36="","",มค!Y36)</f>
        <v/>
      </c>
      <c r="KJ35" s="404" t="str">
        <f>IF(มค!Z36="","",มค!Z36)</f>
        <v/>
      </c>
      <c r="KK35" s="404" t="str">
        <f>IF(มค!AA36="","",มค!AA36)</f>
        <v/>
      </c>
      <c r="KL35" s="404" t="str">
        <f>IF(มค!AB36="","",มค!AB36)</f>
        <v/>
      </c>
      <c r="KM35" s="404" t="str">
        <f>IF(มค!AC36="","",มค!AC36)</f>
        <v/>
      </c>
      <c r="KN35" s="404" t="str">
        <f>IF(มค!AD36="","",มค!AD36)</f>
        <v/>
      </c>
      <c r="KO35" s="404" t="str">
        <f>IF(มค!AE36="","",มค!AE36)</f>
        <v/>
      </c>
      <c r="KP35" s="404" t="str">
        <f>IF(มค!AF36="","",มค!AF36)</f>
        <v/>
      </c>
      <c r="KQ35" s="404" t="str">
        <f>IF(มค!AG36="","",มค!AG36)</f>
        <v/>
      </c>
      <c r="KR35" s="404" t="str">
        <f>IF(มค!AH36="","",มค!AH36)</f>
        <v/>
      </c>
      <c r="KS35" s="404" t="str">
        <f>IF(มค!AI36="","",มค!AI36)</f>
        <v/>
      </c>
      <c r="KT35" s="402" t="str">
        <f>IF(มค!AJ36="","",มค!AJ36)</f>
        <v/>
      </c>
      <c r="KU35" s="401" t="str">
        <f>IF(ข้อมูลนร.2!D36="","",ข้อมูลนร.2!D36)</f>
        <v/>
      </c>
      <c r="KV35" s="402"/>
      <c r="KW35" s="404" t="str">
        <f>IF(กพ!E36="","",กพ!E36)</f>
        <v/>
      </c>
      <c r="KX35" s="404" t="str">
        <f>IF(กพ!F36="","",กพ!F36)</f>
        <v/>
      </c>
      <c r="KY35" s="404" t="str">
        <f>IF(กพ!G36="","",กพ!G36)</f>
        <v/>
      </c>
      <c r="KZ35" s="404" t="str">
        <f>IF(กพ!H36="","",กพ!H36)</f>
        <v/>
      </c>
      <c r="LA35" s="404" t="str">
        <f>IF(กพ!I36="","",กพ!I36)</f>
        <v/>
      </c>
      <c r="LB35" s="404" t="str">
        <f>IF(กพ!J36="","",กพ!J36)</f>
        <v/>
      </c>
      <c r="LC35" s="404" t="str">
        <f>IF(กพ!K36="","",กพ!K36)</f>
        <v/>
      </c>
      <c r="LD35" s="404" t="str">
        <f>IF(กพ!L36="","",กพ!L36)</f>
        <v/>
      </c>
      <c r="LE35" s="404" t="str">
        <f>IF(กพ!M36="","",กพ!M36)</f>
        <v/>
      </c>
      <c r="LF35" s="404" t="str">
        <f>IF(กพ!N36="","",กพ!N36)</f>
        <v/>
      </c>
      <c r="LG35" s="404" t="str">
        <f>IF(กพ!O36="","",กพ!O36)</f>
        <v/>
      </c>
      <c r="LH35" s="404" t="str">
        <f>IF(กพ!P36="","",กพ!P36)</f>
        <v/>
      </c>
      <c r="LI35" s="404" t="str">
        <f>IF(กพ!Q36="","",กพ!Q36)</f>
        <v/>
      </c>
      <c r="LJ35" s="404" t="str">
        <f>IF(กพ!R36="","",กพ!R36)</f>
        <v/>
      </c>
      <c r="LK35" s="404" t="str">
        <f>IF(กพ!S36="","",กพ!S36)</f>
        <v/>
      </c>
      <c r="LL35" s="404" t="str">
        <f>IF(กพ!T36="","",กพ!T36)</f>
        <v/>
      </c>
      <c r="LM35" s="404" t="str">
        <f>IF(กพ!U36="","",กพ!U36)</f>
        <v/>
      </c>
      <c r="LN35" s="404" t="str">
        <f>IF(กพ!V36="","",กพ!V36)</f>
        <v/>
      </c>
      <c r="LO35" s="404" t="str">
        <f>IF(กพ!W36="","",กพ!W36)</f>
        <v/>
      </c>
      <c r="LP35" s="404" t="str">
        <f>IF(กพ!X36="","",กพ!X36)</f>
        <v/>
      </c>
      <c r="LQ35" s="404" t="str">
        <f>IF(กพ!Y36="","",กพ!Y36)</f>
        <v/>
      </c>
      <c r="LR35" s="404" t="str">
        <f>IF(กพ!Z36="","",กพ!Z36)</f>
        <v/>
      </c>
      <c r="LS35" s="404" t="str">
        <f>IF(กพ!AA36="","",กพ!AA36)</f>
        <v/>
      </c>
      <c r="LT35" s="404" t="str">
        <f>IF(กพ!AB36="","",กพ!AB36)</f>
        <v/>
      </c>
      <c r="LU35" s="404" t="str">
        <f>IF(กพ!AC36="","",กพ!AC36)</f>
        <v/>
      </c>
      <c r="LV35" s="404" t="str">
        <f>IF(กพ!AD36="","",กพ!AD36)</f>
        <v/>
      </c>
      <c r="LW35" s="404" t="str">
        <f>IF(กพ!AE36="","",กพ!AE36)</f>
        <v/>
      </c>
      <c r="LX35" s="404" t="str">
        <f>IF(กพ!AF36="","",กพ!AF36)</f>
        <v/>
      </c>
      <c r="LY35" s="404" t="str">
        <f>IF(กพ!AG36="","",กพ!AG36)</f>
        <v/>
      </c>
      <c r="LZ35" s="404" t="str">
        <f>IF(กพ!AH36="","",กพ!AH36)</f>
        <v/>
      </c>
      <c r="MA35" s="404" t="str">
        <f>IF(กพ!AI36="","",กพ!AI36)</f>
        <v/>
      </c>
      <c r="MB35" s="402" t="str">
        <f>IF(กพ!AJ36="","",กพ!AJ36)</f>
        <v/>
      </c>
      <c r="MC35" s="401" t="str">
        <f>IF(ข้อมูลนร.2!D36="","",ข้อมูลนร.2!D36)</f>
        <v/>
      </c>
      <c r="MD35" s="402"/>
      <c r="ME35" s="404" t="str">
        <f>IF(มีค!E36="","",มีค!E36)</f>
        <v/>
      </c>
      <c r="MF35" s="404" t="str">
        <f>IF(มีค!F36="","",มีค!F36)</f>
        <v/>
      </c>
      <c r="MG35" s="404" t="str">
        <f>IF(มีค!G36="","",มีค!G36)</f>
        <v/>
      </c>
      <c r="MH35" s="404" t="str">
        <f>IF(มีค!H36="","",มีค!H36)</f>
        <v/>
      </c>
      <c r="MI35" s="404" t="str">
        <f>IF(มีค!I36="","",มีค!I36)</f>
        <v/>
      </c>
      <c r="MJ35" s="404" t="str">
        <f>IF(มีค!J36="","",มีค!J36)</f>
        <v/>
      </c>
      <c r="MK35" s="404" t="str">
        <f>IF(มีค!K36="","",มีค!K36)</f>
        <v/>
      </c>
      <c r="ML35" s="404" t="str">
        <f>IF(มีค!L36="","",มีค!L36)</f>
        <v/>
      </c>
      <c r="MM35" s="404" t="str">
        <f>IF(มีค!M36="","",มีค!M36)</f>
        <v/>
      </c>
      <c r="MN35" s="404" t="str">
        <f>IF(มีค!N36="","",มีค!N36)</f>
        <v/>
      </c>
      <c r="MO35" s="404" t="str">
        <f>IF(มีค!O36="","",มีค!O36)</f>
        <v/>
      </c>
      <c r="MP35" s="404" t="str">
        <f>IF(มีค!P36="","",มีค!P36)</f>
        <v/>
      </c>
      <c r="MQ35" s="404" t="str">
        <f>IF(มีค!Q36="","",มีค!Q36)</f>
        <v/>
      </c>
      <c r="MR35" s="404" t="str">
        <f>IF(มีค!R36="","",มีค!R36)</f>
        <v/>
      </c>
      <c r="MS35" s="404" t="str">
        <f>IF(มีค!S36="","",มีค!S36)</f>
        <v/>
      </c>
      <c r="MT35" s="404" t="str">
        <f>IF(มีค!T36="","",มีค!T36)</f>
        <v/>
      </c>
      <c r="MU35" s="404" t="str">
        <f>IF(มีค!U36="","",มีค!U36)</f>
        <v/>
      </c>
      <c r="MV35" s="404" t="str">
        <f>IF(มีค!V36="","",มีค!V36)</f>
        <v/>
      </c>
      <c r="MW35" s="404" t="str">
        <f>IF(มีค!W36="","",มีค!W36)</f>
        <v/>
      </c>
      <c r="MX35" s="404" t="str">
        <f>IF(มีค!X36="","",มีค!X36)</f>
        <v/>
      </c>
      <c r="MY35" s="404" t="str">
        <f>IF(มีค!Y36="","",มีค!Y36)</f>
        <v/>
      </c>
      <c r="MZ35" s="404" t="str">
        <f>IF(มีค!Z36="","",มีค!Z36)</f>
        <v/>
      </c>
      <c r="NA35" s="404" t="str">
        <f>IF(มีค!AA36="","",มีค!AA36)</f>
        <v/>
      </c>
      <c r="NB35" s="404" t="str">
        <f>IF(มีค!AB36="","",มีค!AB36)</f>
        <v/>
      </c>
      <c r="NC35" s="404" t="str">
        <f>IF(มีค!AC36="","",มีค!AC36)</f>
        <v/>
      </c>
      <c r="ND35" s="404" t="str">
        <f>IF(มีค!AD36="","",มีค!AD36)</f>
        <v/>
      </c>
      <c r="NE35" s="404" t="str">
        <f>IF(มีค!AE36="","",มีค!AE36)</f>
        <v/>
      </c>
      <c r="NF35" s="404" t="str">
        <f>IF(มีค!AF36="","",มีค!AF36)</f>
        <v/>
      </c>
      <c r="NG35" s="404" t="str">
        <f>IF(มีค!AG36="","",มีค!AG36)</f>
        <v/>
      </c>
      <c r="NH35" s="404" t="str">
        <f>IF(มีค!AH36="","",มีค!AH36)</f>
        <v/>
      </c>
      <c r="NI35" s="404" t="str">
        <f>IF(มีค!AI36="","",มีค!AI36)</f>
        <v/>
      </c>
      <c r="NJ35" s="402" t="str">
        <f>IF(มีค!AJ36="","",มีค!AJ36)</f>
        <v/>
      </c>
    </row>
    <row r="36" spans="1:374" s="231" customFormat="1" ht="18" customHeight="1">
      <c r="A36" s="401" t="str">
        <f>IF(ข้อมูลนร.2!D37="","",ข้อมูลนร.2!D37)</f>
        <v/>
      </c>
      <c r="B36" s="402"/>
      <c r="C36" s="403" t="str">
        <f>IF(พค!E37="","",พค!E37)</f>
        <v/>
      </c>
      <c r="D36" s="403" t="str">
        <f>IF(พค!F37="","",พค!F37)</f>
        <v/>
      </c>
      <c r="E36" s="403" t="str">
        <f>IF(พค!G37="","",พค!G37)</f>
        <v/>
      </c>
      <c r="F36" s="403" t="str">
        <f>IF(พค!H37="","",พค!H37)</f>
        <v/>
      </c>
      <c r="G36" s="403" t="str">
        <f>IF(พค!I37="","",พค!I37)</f>
        <v/>
      </c>
      <c r="H36" s="403" t="str">
        <f>IF(พค!J37="","",พค!J37)</f>
        <v/>
      </c>
      <c r="I36" s="403" t="str">
        <f>IF(พค!K37="","",พค!K37)</f>
        <v/>
      </c>
      <c r="J36" s="403" t="str">
        <f>IF(พค!L37="","",พค!L37)</f>
        <v/>
      </c>
      <c r="K36" s="403" t="str">
        <f>IF(พค!M37="","",พค!M37)</f>
        <v/>
      </c>
      <c r="L36" s="403" t="str">
        <f>IF(พค!N37="","",พค!N37)</f>
        <v/>
      </c>
      <c r="M36" s="403" t="str">
        <f>IF(พค!O37="","",พค!O37)</f>
        <v/>
      </c>
      <c r="N36" s="403" t="str">
        <f>IF(พค!P37="","",พค!P37)</f>
        <v/>
      </c>
      <c r="O36" s="403" t="str">
        <f>IF(พค!Q37="","",พค!Q37)</f>
        <v/>
      </c>
      <c r="P36" s="403" t="str">
        <f>IF(พค!R37="","",พค!R37)</f>
        <v/>
      </c>
      <c r="Q36" s="403" t="str">
        <f>IF(พค!S37="","",พค!S37)</f>
        <v/>
      </c>
      <c r="R36" s="403" t="str">
        <f>IF(พค!T37="","",พค!T37)</f>
        <v/>
      </c>
      <c r="S36" s="403" t="str">
        <f>IF(พค!U37="","",พค!U37)</f>
        <v/>
      </c>
      <c r="T36" s="403" t="str">
        <f>IF(พค!V37="","",พค!V37)</f>
        <v/>
      </c>
      <c r="U36" s="403" t="str">
        <f>IF(พค!W37="","",พค!W37)</f>
        <v/>
      </c>
      <c r="V36" s="403" t="str">
        <f>IF(พค!X37="","",พค!X37)</f>
        <v/>
      </c>
      <c r="W36" s="403" t="str">
        <f>IF(พค!Y37="","",พค!Y37)</f>
        <v/>
      </c>
      <c r="X36" s="403" t="str">
        <f>IF(พค!Z37="","",พค!Z37)</f>
        <v/>
      </c>
      <c r="Y36" s="403" t="str">
        <f>IF(พค!AA37="","",พค!AA37)</f>
        <v/>
      </c>
      <c r="Z36" s="403" t="str">
        <f>IF(พค!AB37="","",พค!AB37)</f>
        <v/>
      </c>
      <c r="AA36" s="403" t="str">
        <f>IF(พค!AC37="","",พค!AC37)</f>
        <v/>
      </c>
      <c r="AB36" s="403" t="str">
        <f>IF(พค!AD37="","",พค!AD37)</f>
        <v/>
      </c>
      <c r="AC36" s="403" t="str">
        <f>IF(พค!AE37="","",พค!AE37)</f>
        <v/>
      </c>
      <c r="AD36" s="403" t="str">
        <f>IF(พค!AF37="","",พค!AF37)</f>
        <v/>
      </c>
      <c r="AE36" s="403" t="str">
        <f>IF(พค!AG37="","",พค!AG37)</f>
        <v/>
      </c>
      <c r="AF36" s="403" t="str">
        <f>IF(พค!AH37="","",พค!AH37)</f>
        <v/>
      </c>
      <c r="AG36" s="403" t="str">
        <f>IF(พค!AI37="","",พค!AI37)</f>
        <v/>
      </c>
      <c r="AH36" s="402" t="str">
        <f>IF(พค!AJ37="","",พค!AJ37)</f>
        <v/>
      </c>
      <c r="AI36" s="401" t="str">
        <f>IF(ข้อมูลนร.2!D37="","",ข้อมูลนร.2!D37)</f>
        <v/>
      </c>
      <c r="AJ36" s="402"/>
      <c r="AK36" s="404" t="str">
        <f>IF(มิย!E37="","",มิย!E37)</f>
        <v/>
      </c>
      <c r="AL36" s="404" t="str">
        <f>IF(มิย!F37="","",มิย!F37)</f>
        <v/>
      </c>
      <c r="AM36" s="404" t="str">
        <f>IF(มิย!G37="","",มิย!G37)</f>
        <v/>
      </c>
      <c r="AN36" s="404" t="str">
        <f>IF(มิย!H37="","",มิย!H37)</f>
        <v/>
      </c>
      <c r="AO36" s="404" t="str">
        <f>IF(มิย!I37="","",มิย!I37)</f>
        <v/>
      </c>
      <c r="AP36" s="404" t="str">
        <f>IF(มิย!J37="","",มิย!J37)</f>
        <v/>
      </c>
      <c r="AQ36" s="404" t="str">
        <f>IF(มิย!K37="","",มิย!K37)</f>
        <v/>
      </c>
      <c r="AR36" s="404" t="str">
        <f>IF(มิย!L37="","",มิย!L37)</f>
        <v/>
      </c>
      <c r="AS36" s="404" t="str">
        <f>IF(มิย!M37="","",มิย!M37)</f>
        <v/>
      </c>
      <c r="AT36" s="404" t="str">
        <f>IF(มิย!N37="","",มิย!N37)</f>
        <v/>
      </c>
      <c r="AU36" s="404" t="str">
        <f>IF(มิย!O37="","",มิย!O37)</f>
        <v/>
      </c>
      <c r="AV36" s="404" t="str">
        <f>IF(มิย!P37="","",มิย!P37)</f>
        <v/>
      </c>
      <c r="AW36" s="404" t="str">
        <f>IF(มิย!Q37="","",มิย!Q37)</f>
        <v/>
      </c>
      <c r="AX36" s="404" t="str">
        <f>IF(มิย!R37="","",มิย!R37)</f>
        <v/>
      </c>
      <c r="AY36" s="404" t="str">
        <f>IF(มิย!S37="","",มิย!S37)</f>
        <v/>
      </c>
      <c r="AZ36" s="404" t="str">
        <f>IF(มิย!T37="","",มิย!T37)</f>
        <v/>
      </c>
      <c r="BA36" s="404" t="str">
        <f>IF(มิย!U37="","",มิย!U37)</f>
        <v/>
      </c>
      <c r="BB36" s="404" t="str">
        <f>IF(มิย!V37="","",มิย!V37)</f>
        <v/>
      </c>
      <c r="BC36" s="404" t="str">
        <f>IF(มิย!W37="","",มิย!W37)</f>
        <v/>
      </c>
      <c r="BD36" s="404" t="str">
        <f>IF(มิย!X37="","",มิย!X37)</f>
        <v/>
      </c>
      <c r="BE36" s="404" t="str">
        <f>IF(มิย!Y37="","",มิย!Y37)</f>
        <v/>
      </c>
      <c r="BF36" s="404" t="str">
        <f>IF(มิย!Z37="","",มิย!Z37)</f>
        <v/>
      </c>
      <c r="BG36" s="404" t="str">
        <f>IF(มิย!AA37="","",มิย!AA37)</f>
        <v/>
      </c>
      <c r="BH36" s="404" t="str">
        <f>IF(มิย!AB37="","",มิย!AB37)</f>
        <v/>
      </c>
      <c r="BI36" s="404" t="str">
        <f>IF(มิย!AC37="","",มิย!AC37)</f>
        <v/>
      </c>
      <c r="BJ36" s="404" t="str">
        <f>IF(มิย!AD37="","",มิย!AD37)</f>
        <v/>
      </c>
      <c r="BK36" s="404" t="str">
        <f>IF(มิย!AE37="","",มิย!AE37)</f>
        <v/>
      </c>
      <c r="BL36" s="404" t="str">
        <f>IF(มิย!AF37="","",มิย!AF37)</f>
        <v/>
      </c>
      <c r="BM36" s="404" t="str">
        <f>IF(มิย!AG37="","",มิย!AG37)</f>
        <v/>
      </c>
      <c r="BN36" s="404" t="str">
        <f>IF(มิย!AH37="","",มิย!AH37)</f>
        <v/>
      </c>
      <c r="BO36" s="404" t="str">
        <f>IF(มิย!AI37="","",มิย!AI37)</f>
        <v/>
      </c>
      <c r="BP36" s="402" t="str">
        <f>IF(มิย!AJ37="","",มิย!AJ37)</f>
        <v/>
      </c>
      <c r="BQ36" s="401" t="str">
        <f>IF(ข้อมูลนร.2!D37="","",ข้อมูลนร.2!D37)</f>
        <v/>
      </c>
      <c r="BR36" s="402"/>
      <c r="BS36" s="402" t="str">
        <f>IF(กค!E37="","",กค!E37)</f>
        <v/>
      </c>
      <c r="BT36" s="404" t="str">
        <f>IF(กค!F37="","",กค!F37)</f>
        <v/>
      </c>
      <c r="BU36" s="404" t="str">
        <f>IF(กค!G37="","",กค!G37)</f>
        <v/>
      </c>
      <c r="BV36" s="404" t="str">
        <f>IF(กค!H37="","",กค!H37)</f>
        <v/>
      </c>
      <c r="BW36" s="404" t="str">
        <f>IF(กค!I37="","",กค!I37)</f>
        <v/>
      </c>
      <c r="BX36" s="404" t="str">
        <f>IF(กค!J37="","",กค!J37)</f>
        <v/>
      </c>
      <c r="BY36" s="404" t="str">
        <f>IF(กค!K37="","",กค!K37)</f>
        <v/>
      </c>
      <c r="BZ36" s="404" t="str">
        <f>IF(กค!L37="","",กค!L37)</f>
        <v/>
      </c>
      <c r="CA36" s="404" t="str">
        <f>IF(กค!M37="","",กค!M37)</f>
        <v/>
      </c>
      <c r="CB36" s="404" t="str">
        <f>IF(กค!N37="","",กค!N37)</f>
        <v/>
      </c>
      <c r="CC36" s="404" t="str">
        <f>IF(กค!O37="","",กค!O37)</f>
        <v/>
      </c>
      <c r="CD36" s="404" t="str">
        <f>IF(กค!P37="","",กค!P37)</f>
        <v/>
      </c>
      <c r="CE36" s="404" t="str">
        <f>IF(กค!Q37="","",กค!Q37)</f>
        <v/>
      </c>
      <c r="CF36" s="404" t="str">
        <f>IF(กค!R37="","",กค!R37)</f>
        <v/>
      </c>
      <c r="CG36" s="404" t="str">
        <f>IF(กค!S37="","",กค!S37)</f>
        <v/>
      </c>
      <c r="CH36" s="404" t="str">
        <f>IF(กค!T37="","",กค!T37)</f>
        <v/>
      </c>
      <c r="CI36" s="404" t="str">
        <f>IF(กค!U37="","",กค!U37)</f>
        <v/>
      </c>
      <c r="CJ36" s="404" t="str">
        <f>IF(กค!V37="","",กค!V37)</f>
        <v/>
      </c>
      <c r="CK36" s="404" t="str">
        <f>IF(กค!W37="","",กค!W37)</f>
        <v/>
      </c>
      <c r="CL36" s="404" t="str">
        <f>IF(กค!X37="","",กค!X37)</f>
        <v/>
      </c>
      <c r="CM36" s="404" t="str">
        <f>IF(กค!Y37="","",กค!Y37)</f>
        <v/>
      </c>
      <c r="CN36" s="404" t="str">
        <f>IF(กค!Z37="","",กค!Z37)</f>
        <v/>
      </c>
      <c r="CO36" s="404" t="str">
        <f>IF(กค!AA37="","",กค!AA37)</f>
        <v/>
      </c>
      <c r="CP36" s="404" t="str">
        <f>IF(กค!AB37="","",กค!AB37)</f>
        <v/>
      </c>
      <c r="CQ36" s="404" t="str">
        <f>IF(กค!AC37="","",กค!AC37)</f>
        <v/>
      </c>
      <c r="CR36" s="404" t="str">
        <f>IF(กค!AD37="","",กค!AD37)</f>
        <v/>
      </c>
      <c r="CS36" s="404" t="str">
        <f>IF(กค!AE37="","",กค!AE37)</f>
        <v/>
      </c>
      <c r="CT36" s="404" t="str">
        <f>IF(กค!AF37="","",กค!AF37)</f>
        <v/>
      </c>
      <c r="CU36" s="404" t="str">
        <f>IF(กค!AG37="","",กค!AG37)</f>
        <v/>
      </c>
      <c r="CV36" s="404" t="str">
        <f>IF(กค!AH37="","",กค!AH37)</f>
        <v/>
      </c>
      <c r="CW36" s="404" t="str">
        <f>IF(กค!AI37="","",กค!AI37)</f>
        <v/>
      </c>
      <c r="CX36" s="402" t="str">
        <f>IF(กค!AJ37="","",กค!AJ37)</f>
        <v/>
      </c>
      <c r="CY36" s="401" t="str">
        <f>IF(ข้อมูลนร.2!D37="","",ข้อมูลนร.2!D37)</f>
        <v/>
      </c>
      <c r="CZ36" s="402"/>
      <c r="DA36" s="404" t="str">
        <f>IF(สค!E37="","",สค!E37)</f>
        <v/>
      </c>
      <c r="DB36" s="404" t="str">
        <f>IF(สค!F37="","",สค!F37)</f>
        <v/>
      </c>
      <c r="DC36" s="404" t="str">
        <f>IF(สค!G37="","",สค!G37)</f>
        <v/>
      </c>
      <c r="DD36" s="404" t="str">
        <f>IF(สค!H37="","",สค!H37)</f>
        <v/>
      </c>
      <c r="DE36" s="404" t="str">
        <f>IF(สค!I37="","",สค!I37)</f>
        <v/>
      </c>
      <c r="DF36" s="404" t="str">
        <f>IF(สค!J37="","",สค!J37)</f>
        <v/>
      </c>
      <c r="DG36" s="404" t="str">
        <f>IF(สค!K37="","",สค!K37)</f>
        <v/>
      </c>
      <c r="DH36" s="404" t="str">
        <f>IF(สค!L37="","",สค!L37)</f>
        <v/>
      </c>
      <c r="DI36" s="404" t="str">
        <f>IF(สค!M37="","",สค!M37)</f>
        <v/>
      </c>
      <c r="DJ36" s="404" t="str">
        <f>IF(สค!N37="","",สค!N37)</f>
        <v/>
      </c>
      <c r="DK36" s="404" t="str">
        <f>IF(สค!O37="","",สค!O37)</f>
        <v/>
      </c>
      <c r="DL36" s="404" t="str">
        <f>IF(สค!P37="","",สค!P37)</f>
        <v/>
      </c>
      <c r="DM36" s="404" t="str">
        <f>IF(สค!Q37="","",สค!Q37)</f>
        <v/>
      </c>
      <c r="DN36" s="404" t="str">
        <f>IF(สค!R37="","",สค!R37)</f>
        <v/>
      </c>
      <c r="DO36" s="404" t="str">
        <f>IF(สค!S37="","",สค!S37)</f>
        <v/>
      </c>
      <c r="DP36" s="404" t="str">
        <f>IF(สค!T37="","",สค!T37)</f>
        <v/>
      </c>
      <c r="DQ36" s="404" t="str">
        <f>IF(สค!U37="","",สค!U37)</f>
        <v/>
      </c>
      <c r="DR36" s="404" t="str">
        <f>IF(สค!V37="","",สค!V37)</f>
        <v/>
      </c>
      <c r="DS36" s="404" t="str">
        <f>IF(สค!W37="","",สค!W37)</f>
        <v/>
      </c>
      <c r="DT36" s="404" t="str">
        <f>IF(สค!X37="","",สค!X37)</f>
        <v/>
      </c>
      <c r="DU36" s="404" t="str">
        <f>IF(สค!Y37="","",สค!Y37)</f>
        <v/>
      </c>
      <c r="DV36" s="404" t="str">
        <f>IF(สค!Z37="","",สค!Z37)</f>
        <v/>
      </c>
      <c r="DW36" s="404" t="str">
        <f>IF(สค!AA37="","",สค!AA37)</f>
        <v/>
      </c>
      <c r="DX36" s="404" t="str">
        <f>IF(สค!AB37="","",สค!AB37)</f>
        <v/>
      </c>
      <c r="DY36" s="404" t="str">
        <f>IF(สค!AC37="","",สค!AC37)</f>
        <v/>
      </c>
      <c r="DZ36" s="404" t="str">
        <f>IF(สค!AD37="","",สค!AD37)</f>
        <v/>
      </c>
      <c r="EA36" s="404" t="str">
        <f>IF(สค!AE37="","",สค!AE37)</f>
        <v/>
      </c>
      <c r="EB36" s="404" t="str">
        <f>IF(สค!AF37="","",สค!AF37)</f>
        <v/>
      </c>
      <c r="EC36" s="404" t="str">
        <f>IF(สค!AG37="","",สค!AG37)</f>
        <v/>
      </c>
      <c r="ED36" s="404" t="str">
        <f>IF(สค!AH37="","",สค!AH37)</f>
        <v/>
      </c>
      <c r="EE36" s="404" t="str">
        <f>IF(สค!AI37="","",สค!AI37)</f>
        <v/>
      </c>
      <c r="EF36" s="402" t="str">
        <f>IF(สค!AJ37="","",สค!AJ37)</f>
        <v/>
      </c>
      <c r="EG36" s="401" t="str">
        <f>IF(ข้อมูลนร.2!D37="","",ข้อมูลนร.2!D37)</f>
        <v/>
      </c>
      <c r="EH36" s="402"/>
      <c r="EI36" s="404" t="str">
        <f>IF(กย!E37="","",กย!E37)</f>
        <v/>
      </c>
      <c r="EJ36" s="404" t="str">
        <f>IF(กย!F37="","",กย!F37)</f>
        <v/>
      </c>
      <c r="EK36" s="404" t="str">
        <f>IF(กย!G37="","",กย!G37)</f>
        <v/>
      </c>
      <c r="EL36" s="404" t="str">
        <f>IF(กย!H37="","",กย!H37)</f>
        <v/>
      </c>
      <c r="EM36" s="404" t="str">
        <f>IF(กย!I37="","",กย!I37)</f>
        <v/>
      </c>
      <c r="EN36" s="404" t="str">
        <f>IF(กย!J37="","",กย!J37)</f>
        <v/>
      </c>
      <c r="EO36" s="404" t="str">
        <f>IF(กย!K37="","",กย!K37)</f>
        <v/>
      </c>
      <c r="EP36" s="404" t="str">
        <f>IF(กย!L37="","",กย!L37)</f>
        <v/>
      </c>
      <c r="EQ36" s="404" t="str">
        <f>IF(กย!M37="","",กย!M37)</f>
        <v/>
      </c>
      <c r="ER36" s="404" t="str">
        <f>IF(กย!N37="","",กย!N37)</f>
        <v/>
      </c>
      <c r="ES36" s="404" t="str">
        <f>IF(กย!O37="","",กย!O37)</f>
        <v/>
      </c>
      <c r="ET36" s="404" t="str">
        <f>IF(กย!P37="","",กย!P37)</f>
        <v/>
      </c>
      <c r="EU36" s="404" t="str">
        <f>IF(กย!Q37="","",กย!Q37)</f>
        <v/>
      </c>
      <c r="EV36" s="404" t="str">
        <f>IF(กย!R37="","",กย!R37)</f>
        <v/>
      </c>
      <c r="EW36" s="404" t="str">
        <f>IF(กย!S37="","",กย!S37)</f>
        <v/>
      </c>
      <c r="EX36" s="404" t="str">
        <f>IF(กย!T37="","",กย!T37)</f>
        <v/>
      </c>
      <c r="EY36" s="404" t="str">
        <f>IF(กย!U37="","",กย!U37)</f>
        <v/>
      </c>
      <c r="EZ36" s="404" t="str">
        <f>IF(กย!V37="","",กย!V37)</f>
        <v/>
      </c>
      <c r="FA36" s="404" t="str">
        <f>IF(กย!W37="","",กย!W37)</f>
        <v/>
      </c>
      <c r="FB36" s="404" t="str">
        <f>IF(กย!X37="","",กย!X37)</f>
        <v/>
      </c>
      <c r="FC36" s="404" t="str">
        <f>IF(กย!Y37="","",กย!Y37)</f>
        <v/>
      </c>
      <c r="FD36" s="404" t="str">
        <f>IF(กย!Z37="","",กย!Z37)</f>
        <v/>
      </c>
      <c r="FE36" s="404" t="str">
        <f>IF(กย!AA37="","",กย!AA37)</f>
        <v/>
      </c>
      <c r="FF36" s="404" t="str">
        <f>IF(กย!AB37="","",กย!AB37)</f>
        <v/>
      </c>
      <c r="FG36" s="404" t="str">
        <f>IF(กย!AC37="","",กย!AC37)</f>
        <v/>
      </c>
      <c r="FH36" s="404" t="str">
        <f>IF(กย!AD37="","",กย!AD37)</f>
        <v/>
      </c>
      <c r="FI36" s="404" t="str">
        <f>IF(กย!AE37="","",กย!AE37)</f>
        <v/>
      </c>
      <c r="FJ36" s="404" t="str">
        <f>IF(กย!AF37="","",กย!AF37)</f>
        <v/>
      </c>
      <c r="FK36" s="404" t="str">
        <f>IF(กย!AG37="","",กย!AG37)</f>
        <v/>
      </c>
      <c r="FL36" s="404" t="str">
        <f>IF(กย!AH37="","",กย!AH37)</f>
        <v/>
      </c>
      <c r="FM36" s="404" t="str">
        <f>IF(กย!AI37="","",กย!AI37)</f>
        <v/>
      </c>
      <c r="FN36" s="402" t="str">
        <f>IF(กย!AJ37="","",กย!AJ37)</f>
        <v/>
      </c>
      <c r="FO36" s="401" t="str">
        <f>IF(ข้อมูลนร.2!D37="","",ข้อมูลนร.2!D37)</f>
        <v/>
      </c>
      <c r="FP36" s="402"/>
      <c r="FQ36" s="404" t="str">
        <f>IF(ตค!E37="","",ตค!E37)</f>
        <v/>
      </c>
      <c r="FR36" s="404" t="str">
        <f>IF(ตค!F37="","",ตค!F37)</f>
        <v/>
      </c>
      <c r="FS36" s="404" t="str">
        <f>IF(ตค!G37="","",ตค!G37)</f>
        <v/>
      </c>
      <c r="FT36" s="404" t="str">
        <f>IF(ตค!H37="","",ตค!H37)</f>
        <v/>
      </c>
      <c r="FU36" s="404" t="str">
        <f>IF(ตค!I37="","",ตค!I37)</f>
        <v/>
      </c>
      <c r="FV36" s="404" t="str">
        <f>IF(ตค!J37="","",ตค!J37)</f>
        <v/>
      </c>
      <c r="FW36" s="404" t="str">
        <f>IF(ตค!K37="","",ตค!K37)</f>
        <v/>
      </c>
      <c r="FX36" s="404" t="str">
        <f>IF(ตค!L37="","",ตค!L37)</f>
        <v/>
      </c>
      <c r="FY36" s="404" t="str">
        <f>IF(ตค!M37="","",ตค!M37)</f>
        <v/>
      </c>
      <c r="FZ36" s="404" t="str">
        <f>IF(ตค!N37="","",ตค!N37)</f>
        <v/>
      </c>
      <c r="GA36" s="404" t="str">
        <f>IF(ตค!O37="","",ตค!O37)</f>
        <v/>
      </c>
      <c r="GB36" s="404" t="str">
        <f>IF(ตค!P37="","",ตค!P37)</f>
        <v/>
      </c>
      <c r="GC36" s="404" t="str">
        <f>IF(ตค!Q37="","",ตค!Q37)</f>
        <v/>
      </c>
      <c r="GD36" s="404" t="str">
        <f>IF(ตค!R37="","",ตค!R37)</f>
        <v/>
      </c>
      <c r="GE36" s="404" t="str">
        <f>IF(ตค!S37="","",ตค!S37)</f>
        <v/>
      </c>
      <c r="GF36" s="404" t="str">
        <f>IF(ตค!T37="","",ตค!T37)</f>
        <v/>
      </c>
      <c r="GG36" s="404" t="str">
        <f>IF(ตค!U37="","",ตค!U37)</f>
        <v/>
      </c>
      <c r="GH36" s="404" t="str">
        <f>IF(ตค!V37="","",ตค!V37)</f>
        <v/>
      </c>
      <c r="GI36" s="404" t="str">
        <f>IF(ตค!W37="","",ตค!W37)</f>
        <v/>
      </c>
      <c r="GJ36" s="404" t="str">
        <f>IF(ตค!X37="","",ตค!X37)</f>
        <v/>
      </c>
      <c r="GK36" s="404" t="str">
        <f>IF(ตค!Y37="","",ตค!Y37)</f>
        <v/>
      </c>
      <c r="GL36" s="404" t="str">
        <f>IF(ตค!Z37="","",ตค!Z37)</f>
        <v/>
      </c>
      <c r="GM36" s="404" t="str">
        <f>IF(ตค!AA37="","",ตค!AA37)</f>
        <v/>
      </c>
      <c r="GN36" s="404" t="str">
        <f>IF(ตค!AB37="","",ตค!AB37)</f>
        <v/>
      </c>
      <c r="GO36" s="404" t="str">
        <f>IF(ตค!AC37="","",ตค!AC37)</f>
        <v/>
      </c>
      <c r="GP36" s="404" t="str">
        <f>IF(ตค!AD37="","",ตค!AD37)</f>
        <v/>
      </c>
      <c r="GQ36" s="404" t="str">
        <f>IF(ตค!AE37="","",ตค!AE37)</f>
        <v/>
      </c>
      <c r="GR36" s="404" t="str">
        <f>IF(ตค!AF37="","",ตค!AF37)</f>
        <v/>
      </c>
      <c r="GS36" s="404" t="str">
        <f>IF(ตค!AG37="","",ตค!AG37)</f>
        <v/>
      </c>
      <c r="GT36" s="404" t="str">
        <f>IF(ตค!AH37="","",ตค!AH37)</f>
        <v/>
      </c>
      <c r="GU36" s="404" t="str">
        <f>IF(ตค!AI37="","",ตค!AI37)</f>
        <v/>
      </c>
      <c r="GV36" s="402" t="str">
        <f>IF(ตค!AJ37="","",ตค!AJ37)</f>
        <v/>
      </c>
      <c r="GW36" s="401" t="str">
        <f>IF(ข้อมูลนร.2!D37="","",ข้อมูลนร.2!D37)</f>
        <v/>
      </c>
      <c r="GX36" s="402"/>
      <c r="GY36" s="403" t="str">
        <f>IF(พย!E37="","",พย!E37)</f>
        <v/>
      </c>
      <c r="GZ36" s="403" t="str">
        <f>IF(พย!F37="","",พย!F37)</f>
        <v/>
      </c>
      <c r="HA36" s="403" t="str">
        <f>IF(พย!G37="","",พย!G37)</f>
        <v/>
      </c>
      <c r="HB36" s="403" t="str">
        <f>IF(พย!H37="","",พย!H37)</f>
        <v/>
      </c>
      <c r="HC36" s="403" t="str">
        <f>IF(พย!I37="","",พย!I37)</f>
        <v/>
      </c>
      <c r="HD36" s="403" t="str">
        <f>IF(พย!J37="","",พย!J37)</f>
        <v/>
      </c>
      <c r="HE36" s="403" t="str">
        <f>IF(พย!K37="","",พย!K37)</f>
        <v/>
      </c>
      <c r="HF36" s="403" t="str">
        <f>IF(พย!L37="","",พย!L37)</f>
        <v/>
      </c>
      <c r="HG36" s="403" t="str">
        <f>IF(พย!M37="","",พย!M37)</f>
        <v/>
      </c>
      <c r="HH36" s="403" t="str">
        <f>IF(พย!N37="","",พย!N37)</f>
        <v/>
      </c>
      <c r="HI36" s="403" t="str">
        <f>IF(พย!O37="","",พย!O37)</f>
        <v/>
      </c>
      <c r="HJ36" s="403" t="str">
        <f>IF(พย!P37="","",พย!P37)</f>
        <v/>
      </c>
      <c r="HK36" s="403" t="str">
        <f>IF(พย!Q37="","",พย!Q37)</f>
        <v/>
      </c>
      <c r="HL36" s="403" t="str">
        <f>IF(พย!R37="","",พย!R37)</f>
        <v/>
      </c>
      <c r="HM36" s="403" t="str">
        <f>IF(พย!S37="","",พย!S37)</f>
        <v/>
      </c>
      <c r="HN36" s="403" t="str">
        <f>IF(พย!T37="","",พย!T37)</f>
        <v/>
      </c>
      <c r="HO36" s="403" t="str">
        <f>IF(พย!U37="","",พย!U37)</f>
        <v/>
      </c>
      <c r="HP36" s="403" t="str">
        <f>IF(พย!V37="","",พย!V37)</f>
        <v/>
      </c>
      <c r="HQ36" s="403" t="str">
        <f>IF(พย!W37="","",พย!W37)</f>
        <v/>
      </c>
      <c r="HR36" s="403" t="str">
        <f>IF(พย!X37="","",พย!X37)</f>
        <v/>
      </c>
      <c r="HS36" s="403" t="str">
        <f>IF(พย!Y37="","",พย!Y37)</f>
        <v/>
      </c>
      <c r="HT36" s="403" t="str">
        <f>IF(พย!Z37="","",พย!Z37)</f>
        <v/>
      </c>
      <c r="HU36" s="403" t="str">
        <f>IF(พย!AA37="","",พย!AA37)</f>
        <v/>
      </c>
      <c r="HV36" s="403" t="str">
        <f>IF(พย!AB37="","",พย!AB37)</f>
        <v/>
      </c>
      <c r="HW36" s="403" t="str">
        <f>IF(พย!AC37="","",พย!AC37)</f>
        <v/>
      </c>
      <c r="HX36" s="403" t="str">
        <f>IF(พย!AD37="","",พย!AD37)</f>
        <v/>
      </c>
      <c r="HY36" s="403" t="str">
        <f>IF(พย!AE37="","",พย!AE37)</f>
        <v/>
      </c>
      <c r="HZ36" s="403" t="str">
        <f>IF(พย!AF37="","",พย!AF37)</f>
        <v/>
      </c>
      <c r="IA36" s="403" t="str">
        <f>IF(พย!AG37="","",พย!AG37)</f>
        <v/>
      </c>
      <c r="IB36" s="403" t="str">
        <f>IF(พย!AH37="","",พย!AH37)</f>
        <v/>
      </c>
      <c r="IC36" s="403" t="str">
        <f>IF(พย!AI37="","",พย!AI37)</f>
        <v/>
      </c>
      <c r="ID36" s="402" t="str">
        <f>IF(พย!AJ37="","",พย!AJ37)</f>
        <v/>
      </c>
      <c r="IE36" s="401" t="str">
        <f>IF(ข้อมูลนร.2!D37="","",ข้อมูลนร.2!D37)</f>
        <v/>
      </c>
      <c r="IF36" s="402"/>
      <c r="IG36" s="404" t="str">
        <f>IF(ธค!E37="","",ธค!E37)</f>
        <v/>
      </c>
      <c r="IH36" s="404" t="str">
        <f>IF(ธค!F37="","",ธค!F37)</f>
        <v/>
      </c>
      <c r="II36" s="404" t="str">
        <f>IF(ธค!G37="","",ธค!G37)</f>
        <v/>
      </c>
      <c r="IJ36" s="404" t="str">
        <f>IF(ธค!H37="","",ธค!H37)</f>
        <v/>
      </c>
      <c r="IK36" s="404" t="str">
        <f>IF(ธค!I37="","",ธค!I37)</f>
        <v/>
      </c>
      <c r="IL36" s="404" t="str">
        <f>IF(ธค!J37="","",ธค!J37)</f>
        <v/>
      </c>
      <c r="IM36" s="404" t="str">
        <f>IF(ธค!K37="","",ธค!K37)</f>
        <v/>
      </c>
      <c r="IN36" s="404" t="str">
        <f>IF(ธค!L37="","",ธค!L37)</f>
        <v/>
      </c>
      <c r="IO36" s="404" t="str">
        <f>IF(ธค!M37="","",ธค!M37)</f>
        <v/>
      </c>
      <c r="IP36" s="404" t="str">
        <f>IF(ธค!N37="","",ธค!N37)</f>
        <v/>
      </c>
      <c r="IQ36" s="404" t="str">
        <f>IF(ธค!O37="","",ธค!O37)</f>
        <v/>
      </c>
      <c r="IR36" s="404" t="str">
        <f>IF(ธค!P37="","",ธค!P37)</f>
        <v/>
      </c>
      <c r="IS36" s="404" t="str">
        <f>IF(ธค!Q37="","",ธค!Q37)</f>
        <v/>
      </c>
      <c r="IT36" s="404" t="str">
        <f>IF(ธค!R37="","",ธค!R37)</f>
        <v/>
      </c>
      <c r="IU36" s="404" t="str">
        <f>IF(ธค!S37="","",ธค!S37)</f>
        <v/>
      </c>
      <c r="IV36" s="404" t="str">
        <f>IF(ธค!T37="","",ธค!T37)</f>
        <v/>
      </c>
      <c r="IW36" s="404" t="str">
        <f>IF(ธค!U37="","",ธค!U37)</f>
        <v/>
      </c>
      <c r="IX36" s="404" t="str">
        <f>IF(ธค!V37="","",ธค!V37)</f>
        <v/>
      </c>
      <c r="IY36" s="404" t="str">
        <f>IF(ธค!W37="","",ธค!W37)</f>
        <v/>
      </c>
      <c r="IZ36" s="404" t="str">
        <f>IF(ธค!X37="","",ธค!X37)</f>
        <v/>
      </c>
      <c r="JA36" s="404" t="str">
        <f>IF(ธค!Y37="","",ธค!Y37)</f>
        <v/>
      </c>
      <c r="JB36" s="404" t="str">
        <f>IF(ธค!Z37="","",ธค!Z37)</f>
        <v/>
      </c>
      <c r="JC36" s="404" t="str">
        <f>IF(ธค!AA37="","",ธค!AA37)</f>
        <v/>
      </c>
      <c r="JD36" s="404" t="str">
        <f>IF(ธค!AB37="","",ธค!AB37)</f>
        <v/>
      </c>
      <c r="JE36" s="404" t="str">
        <f>IF(ธค!AC37="","",ธค!AC37)</f>
        <v/>
      </c>
      <c r="JF36" s="404" t="str">
        <f>IF(ธค!AD37="","",ธค!AD37)</f>
        <v/>
      </c>
      <c r="JG36" s="404" t="str">
        <f>IF(ธค!AE37="","",ธค!AE37)</f>
        <v/>
      </c>
      <c r="JH36" s="404" t="str">
        <f>IF(ธค!AF37="","",ธค!AF37)</f>
        <v/>
      </c>
      <c r="JI36" s="404" t="str">
        <f>IF(ธค!AG37="","",ธค!AG37)</f>
        <v/>
      </c>
      <c r="JJ36" s="404" t="str">
        <f>IF(ธค!AH37="","",ธค!AH37)</f>
        <v/>
      </c>
      <c r="JK36" s="404" t="str">
        <f>IF(ธค!AI37="","",ธค!AI37)</f>
        <v/>
      </c>
      <c r="JL36" s="402" t="str">
        <f>IF(ธค!AJ37="","",ธค!AJ37)</f>
        <v/>
      </c>
      <c r="JM36" s="401" t="str">
        <f>IF(ข้อมูลนร.2!D37="","",ข้อมูลนร.2!D37)</f>
        <v/>
      </c>
      <c r="JN36" s="402"/>
      <c r="JO36" s="404" t="str">
        <f>IF(มค!E37="","",มค!E37)</f>
        <v/>
      </c>
      <c r="JP36" s="404" t="str">
        <f>IF(มค!F37="","",มค!F37)</f>
        <v/>
      </c>
      <c r="JQ36" s="404" t="str">
        <f>IF(มค!G37="","",มค!G37)</f>
        <v/>
      </c>
      <c r="JR36" s="404" t="str">
        <f>IF(มค!H37="","",มค!H37)</f>
        <v/>
      </c>
      <c r="JS36" s="404" t="str">
        <f>IF(มค!I37="","",มค!I37)</f>
        <v/>
      </c>
      <c r="JT36" s="404" t="str">
        <f>IF(มค!J37="","",มค!J37)</f>
        <v/>
      </c>
      <c r="JU36" s="404" t="str">
        <f>IF(มค!K37="","",มค!K37)</f>
        <v/>
      </c>
      <c r="JV36" s="404" t="str">
        <f>IF(มค!L37="","",มค!L37)</f>
        <v/>
      </c>
      <c r="JW36" s="404" t="str">
        <f>IF(มค!M37="","",มค!M37)</f>
        <v/>
      </c>
      <c r="JX36" s="404" t="str">
        <f>IF(มค!N37="","",มค!N37)</f>
        <v/>
      </c>
      <c r="JY36" s="404" t="str">
        <f>IF(มค!O37="","",มค!O37)</f>
        <v/>
      </c>
      <c r="JZ36" s="404" t="str">
        <f>IF(มค!P37="","",มค!P37)</f>
        <v/>
      </c>
      <c r="KA36" s="404" t="str">
        <f>IF(มค!Q37="","",มค!Q37)</f>
        <v/>
      </c>
      <c r="KB36" s="404" t="str">
        <f>IF(มค!R37="","",มค!R37)</f>
        <v/>
      </c>
      <c r="KC36" s="404" t="str">
        <f>IF(มค!S37="","",มค!S37)</f>
        <v/>
      </c>
      <c r="KD36" s="404" t="str">
        <f>IF(มค!T37="","",มค!T37)</f>
        <v/>
      </c>
      <c r="KE36" s="404" t="str">
        <f>IF(มค!U37="","",มค!U37)</f>
        <v/>
      </c>
      <c r="KF36" s="404" t="str">
        <f>IF(มค!V37="","",มค!V37)</f>
        <v/>
      </c>
      <c r="KG36" s="404" t="str">
        <f>IF(มค!W37="","",มค!W37)</f>
        <v/>
      </c>
      <c r="KH36" s="404" t="str">
        <f>IF(มค!X37="","",มค!X37)</f>
        <v/>
      </c>
      <c r="KI36" s="404" t="str">
        <f>IF(มค!Y37="","",มค!Y37)</f>
        <v/>
      </c>
      <c r="KJ36" s="404" t="str">
        <f>IF(มค!Z37="","",มค!Z37)</f>
        <v/>
      </c>
      <c r="KK36" s="404" t="str">
        <f>IF(มค!AA37="","",มค!AA37)</f>
        <v/>
      </c>
      <c r="KL36" s="404" t="str">
        <f>IF(มค!AB37="","",มค!AB37)</f>
        <v/>
      </c>
      <c r="KM36" s="404" t="str">
        <f>IF(มค!AC37="","",มค!AC37)</f>
        <v/>
      </c>
      <c r="KN36" s="404" t="str">
        <f>IF(มค!AD37="","",มค!AD37)</f>
        <v/>
      </c>
      <c r="KO36" s="404" t="str">
        <f>IF(มค!AE37="","",มค!AE37)</f>
        <v/>
      </c>
      <c r="KP36" s="404" t="str">
        <f>IF(มค!AF37="","",มค!AF37)</f>
        <v/>
      </c>
      <c r="KQ36" s="404" t="str">
        <f>IF(มค!AG37="","",มค!AG37)</f>
        <v/>
      </c>
      <c r="KR36" s="404" t="str">
        <f>IF(มค!AH37="","",มค!AH37)</f>
        <v/>
      </c>
      <c r="KS36" s="404" t="str">
        <f>IF(มค!AI37="","",มค!AI37)</f>
        <v/>
      </c>
      <c r="KT36" s="402" t="str">
        <f>IF(มค!AJ37="","",มค!AJ37)</f>
        <v/>
      </c>
      <c r="KU36" s="401" t="str">
        <f>IF(ข้อมูลนร.2!D37="","",ข้อมูลนร.2!D37)</f>
        <v/>
      </c>
      <c r="KV36" s="402"/>
      <c r="KW36" s="404" t="str">
        <f>IF(กพ!E37="","",กพ!E37)</f>
        <v/>
      </c>
      <c r="KX36" s="404" t="str">
        <f>IF(กพ!F37="","",กพ!F37)</f>
        <v/>
      </c>
      <c r="KY36" s="404" t="str">
        <f>IF(กพ!G37="","",กพ!G37)</f>
        <v/>
      </c>
      <c r="KZ36" s="404" t="str">
        <f>IF(กพ!H37="","",กพ!H37)</f>
        <v/>
      </c>
      <c r="LA36" s="404" t="str">
        <f>IF(กพ!I37="","",กพ!I37)</f>
        <v/>
      </c>
      <c r="LB36" s="404" t="str">
        <f>IF(กพ!J37="","",กพ!J37)</f>
        <v/>
      </c>
      <c r="LC36" s="404" t="str">
        <f>IF(กพ!K37="","",กพ!K37)</f>
        <v/>
      </c>
      <c r="LD36" s="404" t="str">
        <f>IF(กพ!L37="","",กพ!L37)</f>
        <v/>
      </c>
      <c r="LE36" s="404" t="str">
        <f>IF(กพ!M37="","",กพ!M37)</f>
        <v/>
      </c>
      <c r="LF36" s="404" t="str">
        <f>IF(กพ!N37="","",กพ!N37)</f>
        <v/>
      </c>
      <c r="LG36" s="404" t="str">
        <f>IF(กพ!O37="","",กพ!O37)</f>
        <v/>
      </c>
      <c r="LH36" s="404" t="str">
        <f>IF(กพ!P37="","",กพ!P37)</f>
        <v/>
      </c>
      <c r="LI36" s="404" t="str">
        <f>IF(กพ!Q37="","",กพ!Q37)</f>
        <v/>
      </c>
      <c r="LJ36" s="404" t="str">
        <f>IF(กพ!R37="","",กพ!R37)</f>
        <v/>
      </c>
      <c r="LK36" s="404" t="str">
        <f>IF(กพ!S37="","",กพ!S37)</f>
        <v/>
      </c>
      <c r="LL36" s="404" t="str">
        <f>IF(กพ!T37="","",กพ!T37)</f>
        <v/>
      </c>
      <c r="LM36" s="404" t="str">
        <f>IF(กพ!U37="","",กพ!U37)</f>
        <v/>
      </c>
      <c r="LN36" s="404" t="str">
        <f>IF(กพ!V37="","",กพ!V37)</f>
        <v/>
      </c>
      <c r="LO36" s="404" t="str">
        <f>IF(กพ!W37="","",กพ!W37)</f>
        <v/>
      </c>
      <c r="LP36" s="404" t="str">
        <f>IF(กพ!X37="","",กพ!X37)</f>
        <v/>
      </c>
      <c r="LQ36" s="404" t="str">
        <f>IF(กพ!Y37="","",กพ!Y37)</f>
        <v/>
      </c>
      <c r="LR36" s="404" t="str">
        <f>IF(กพ!Z37="","",กพ!Z37)</f>
        <v/>
      </c>
      <c r="LS36" s="404" t="str">
        <f>IF(กพ!AA37="","",กพ!AA37)</f>
        <v/>
      </c>
      <c r="LT36" s="404" t="str">
        <f>IF(กพ!AB37="","",กพ!AB37)</f>
        <v/>
      </c>
      <c r="LU36" s="404" t="str">
        <f>IF(กพ!AC37="","",กพ!AC37)</f>
        <v/>
      </c>
      <c r="LV36" s="404" t="str">
        <f>IF(กพ!AD37="","",กพ!AD37)</f>
        <v/>
      </c>
      <c r="LW36" s="404" t="str">
        <f>IF(กพ!AE37="","",กพ!AE37)</f>
        <v/>
      </c>
      <c r="LX36" s="404" t="str">
        <f>IF(กพ!AF37="","",กพ!AF37)</f>
        <v/>
      </c>
      <c r="LY36" s="404" t="str">
        <f>IF(กพ!AG37="","",กพ!AG37)</f>
        <v/>
      </c>
      <c r="LZ36" s="404" t="str">
        <f>IF(กพ!AH37="","",กพ!AH37)</f>
        <v/>
      </c>
      <c r="MA36" s="404" t="str">
        <f>IF(กพ!AI37="","",กพ!AI37)</f>
        <v/>
      </c>
      <c r="MB36" s="402" t="str">
        <f>IF(กพ!AJ37="","",กพ!AJ37)</f>
        <v/>
      </c>
      <c r="MC36" s="401" t="str">
        <f>IF(ข้อมูลนร.2!D37="","",ข้อมูลนร.2!D37)</f>
        <v/>
      </c>
      <c r="MD36" s="402"/>
      <c r="ME36" s="404" t="str">
        <f>IF(มีค!E37="","",มีค!E37)</f>
        <v/>
      </c>
      <c r="MF36" s="404" t="str">
        <f>IF(มีค!F37="","",มีค!F37)</f>
        <v/>
      </c>
      <c r="MG36" s="404" t="str">
        <f>IF(มีค!G37="","",มีค!G37)</f>
        <v/>
      </c>
      <c r="MH36" s="404" t="str">
        <f>IF(มีค!H37="","",มีค!H37)</f>
        <v/>
      </c>
      <c r="MI36" s="404" t="str">
        <f>IF(มีค!I37="","",มีค!I37)</f>
        <v/>
      </c>
      <c r="MJ36" s="404" t="str">
        <f>IF(มีค!J37="","",มีค!J37)</f>
        <v/>
      </c>
      <c r="MK36" s="404" t="str">
        <f>IF(มีค!K37="","",มีค!K37)</f>
        <v/>
      </c>
      <c r="ML36" s="404" t="str">
        <f>IF(มีค!L37="","",มีค!L37)</f>
        <v/>
      </c>
      <c r="MM36" s="404" t="str">
        <f>IF(มีค!M37="","",มีค!M37)</f>
        <v/>
      </c>
      <c r="MN36" s="404" t="str">
        <f>IF(มีค!N37="","",มีค!N37)</f>
        <v/>
      </c>
      <c r="MO36" s="404" t="str">
        <f>IF(มีค!O37="","",มีค!O37)</f>
        <v/>
      </c>
      <c r="MP36" s="404" t="str">
        <f>IF(มีค!P37="","",มีค!P37)</f>
        <v/>
      </c>
      <c r="MQ36" s="404" t="str">
        <f>IF(มีค!Q37="","",มีค!Q37)</f>
        <v/>
      </c>
      <c r="MR36" s="404" t="str">
        <f>IF(มีค!R37="","",มีค!R37)</f>
        <v/>
      </c>
      <c r="MS36" s="404" t="str">
        <f>IF(มีค!S37="","",มีค!S37)</f>
        <v/>
      </c>
      <c r="MT36" s="404" t="str">
        <f>IF(มีค!T37="","",มีค!T37)</f>
        <v/>
      </c>
      <c r="MU36" s="404" t="str">
        <f>IF(มีค!U37="","",มีค!U37)</f>
        <v/>
      </c>
      <c r="MV36" s="404" t="str">
        <f>IF(มีค!V37="","",มีค!V37)</f>
        <v/>
      </c>
      <c r="MW36" s="404" t="str">
        <f>IF(มีค!W37="","",มีค!W37)</f>
        <v/>
      </c>
      <c r="MX36" s="404" t="str">
        <f>IF(มีค!X37="","",มีค!X37)</f>
        <v/>
      </c>
      <c r="MY36" s="404" t="str">
        <f>IF(มีค!Y37="","",มีค!Y37)</f>
        <v/>
      </c>
      <c r="MZ36" s="404" t="str">
        <f>IF(มีค!Z37="","",มีค!Z37)</f>
        <v/>
      </c>
      <c r="NA36" s="404" t="str">
        <f>IF(มีค!AA37="","",มีค!AA37)</f>
        <v/>
      </c>
      <c r="NB36" s="404" t="str">
        <f>IF(มีค!AB37="","",มีค!AB37)</f>
        <v/>
      </c>
      <c r="NC36" s="404" t="str">
        <f>IF(มีค!AC37="","",มีค!AC37)</f>
        <v/>
      </c>
      <c r="ND36" s="404" t="str">
        <f>IF(มีค!AD37="","",มีค!AD37)</f>
        <v/>
      </c>
      <c r="NE36" s="404" t="str">
        <f>IF(มีค!AE37="","",มีค!AE37)</f>
        <v/>
      </c>
      <c r="NF36" s="404" t="str">
        <f>IF(มีค!AF37="","",มีค!AF37)</f>
        <v/>
      </c>
      <c r="NG36" s="404" t="str">
        <f>IF(มีค!AG37="","",มีค!AG37)</f>
        <v/>
      </c>
      <c r="NH36" s="404" t="str">
        <f>IF(มีค!AH37="","",มีค!AH37)</f>
        <v/>
      </c>
      <c r="NI36" s="404" t="str">
        <f>IF(มีค!AI37="","",มีค!AI37)</f>
        <v/>
      </c>
      <c r="NJ36" s="402" t="str">
        <f>IF(มีค!AJ37="","",มีค!AJ37)</f>
        <v/>
      </c>
    </row>
    <row r="37" spans="1:374" s="231" customFormat="1" ht="18" customHeight="1">
      <c r="A37" s="401" t="str">
        <f>IF(ข้อมูลนร.2!D38="","",ข้อมูลนร.2!D38)</f>
        <v/>
      </c>
      <c r="B37" s="402"/>
      <c r="C37" s="403" t="str">
        <f>IF(พค!E38="","",พค!E38)</f>
        <v/>
      </c>
      <c r="D37" s="403" t="str">
        <f>IF(พค!F38="","",พค!F38)</f>
        <v/>
      </c>
      <c r="E37" s="403" t="str">
        <f>IF(พค!G38="","",พค!G38)</f>
        <v/>
      </c>
      <c r="F37" s="403" t="str">
        <f>IF(พค!H38="","",พค!H38)</f>
        <v/>
      </c>
      <c r="G37" s="403" t="str">
        <f>IF(พค!I38="","",พค!I38)</f>
        <v/>
      </c>
      <c r="H37" s="403" t="str">
        <f>IF(พค!J38="","",พค!J38)</f>
        <v/>
      </c>
      <c r="I37" s="403" t="str">
        <f>IF(พค!K38="","",พค!K38)</f>
        <v/>
      </c>
      <c r="J37" s="403" t="str">
        <f>IF(พค!L38="","",พค!L38)</f>
        <v/>
      </c>
      <c r="K37" s="403" t="str">
        <f>IF(พค!M38="","",พค!M38)</f>
        <v/>
      </c>
      <c r="L37" s="403" t="str">
        <f>IF(พค!N38="","",พค!N38)</f>
        <v/>
      </c>
      <c r="M37" s="403" t="str">
        <f>IF(พค!O38="","",พค!O38)</f>
        <v/>
      </c>
      <c r="N37" s="403" t="str">
        <f>IF(พค!P38="","",พค!P38)</f>
        <v/>
      </c>
      <c r="O37" s="403" t="str">
        <f>IF(พค!Q38="","",พค!Q38)</f>
        <v/>
      </c>
      <c r="P37" s="403" t="str">
        <f>IF(พค!R38="","",พค!R38)</f>
        <v/>
      </c>
      <c r="Q37" s="403" t="str">
        <f>IF(พค!S38="","",พค!S38)</f>
        <v/>
      </c>
      <c r="R37" s="403" t="str">
        <f>IF(พค!T38="","",พค!T38)</f>
        <v/>
      </c>
      <c r="S37" s="403" t="str">
        <f>IF(พค!U38="","",พค!U38)</f>
        <v/>
      </c>
      <c r="T37" s="403" t="str">
        <f>IF(พค!V38="","",พค!V38)</f>
        <v/>
      </c>
      <c r="U37" s="403" t="str">
        <f>IF(พค!W38="","",พค!W38)</f>
        <v/>
      </c>
      <c r="V37" s="403" t="str">
        <f>IF(พค!X38="","",พค!X38)</f>
        <v/>
      </c>
      <c r="W37" s="403" t="str">
        <f>IF(พค!Y38="","",พค!Y38)</f>
        <v/>
      </c>
      <c r="X37" s="403" t="str">
        <f>IF(พค!Z38="","",พค!Z38)</f>
        <v/>
      </c>
      <c r="Y37" s="403" t="str">
        <f>IF(พค!AA38="","",พค!AA38)</f>
        <v/>
      </c>
      <c r="Z37" s="403" t="str">
        <f>IF(พค!AB38="","",พค!AB38)</f>
        <v/>
      </c>
      <c r="AA37" s="403" t="str">
        <f>IF(พค!AC38="","",พค!AC38)</f>
        <v/>
      </c>
      <c r="AB37" s="403" t="str">
        <f>IF(พค!AD38="","",พค!AD38)</f>
        <v/>
      </c>
      <c r="AC37" s="403" t="str">
        <f>IF(พค!AE38="","",พค!AE38)</f>
        <v/>
      </c>
      <c r="AD37" s="403" t="str">
        <f>IF(พค!AF38="","",พค!AF38)</f>
        <v/>
      </c>
      <c r="AE37" s="403" t="str">
        <f>IF(พค!AG38="","",พค!AG38)</f>
        <v/>
      </c>
      <c r="AF37" s="403" t="str">
        <f>IF(พค!AH38="","",พค!AH38)</f>
        <v/>
      </c>
      <c r="AG37" s="403" t="str">
        <f>IF(พค!AI38="","",พค!AI38)</f>
        <v/>
      </c>
      <c r="AH37" s="402" t="str">
        <f>IF(พค!AJ38="","",พค!AJ38)</f>
        <v/>
      </c>
      <c r="AI37" s="401" t="str">
        <f>IF(ข้อมูลนร.2!D38="","",ข้อมูลนร.2!D38)</f>
        <v/>
      </c>
      <c r="AJ37" s="402"/>
      <c r="AK37" s="404" t="str">
        <f>IF(มิย!E38="","",มิย!E38)</f>
        <v/>
      </c>
      <c r="AL37" s="404" t="str">
        <f>IF(มิย!F38="","",มิย!F38)</f>
        <v/>
      </c>
      <c r="AM37" s="404" t="str">
        <f>IF(มิย!G38="","",มิย!G38)</f>
        <v/>
      </c>
      <c r="AN37" s="404" t="str">
        <f>IF(มิย!H38="","",มิย!H38)</f>
        <v/>
      </c>
      <c r="AO37" s="404" t="str">
        <f>IF(มิย!I38="","",มิย!I38)</f>
        <v/>
      </c>
      <c r="AP37" s="404" t="str">
        <f>IF(มิย!J38="","",มิย!J38)</f>
        <v/>
      </c>
      <c r="AQ37" s="404" t="str">
        <f>IF(มิย!K38="","",มิย!K38)</f>
        <v/>
      </c>
      <c r="AR37" s="404" t="str">
        <f>IF(มิย!L38="","",มิย!L38)</f>
        <v/>
      </c>
      <c r="AS37" s="404" t="str">
        <f>IF(มิย!M38="","",มิย!M38)</f>
        <v/>
      </c>
      <c r="AT37" s="404" t="str">
        <f>IF(มิย!N38="","",มิย!N38)</f>
        <v/>
      </c>
      <c r="AU37" s="404" t="str">
        <f>IF(มิย!O38="","",มิย!O38)</f>
        <v/>
      </c>
      <c r="AV37" s="404" t="str">
        <f>IF(มิย!P38="","",มิย!P38)</f>
        <v/>
      </c>
      <c r="AW37" s="404" t="str">
        <f>IF(มิย!Q38="","",มิย!Q38)</f>
        <v/>
      </c>
      <c r="AX37" s="404" t="str">
        <f>IF(มิย!R38="","",มิย!R38)</f>
        <v/>
      </c>
      <c r="AY37" s="404" t="str">
        <f>IF(มิย!S38="","",มิย!S38)</f>
        <v/>
      </c>
      <c r="AZ37" s="404" t="str">
        <f>IF(มิย!T38="","",มิย!T38)</f>
        <v/>
      </c>
      <c r="BA37" s="404" t="str">
        <f>IF(มิย!U38="","",มิย!U38)</f>
        <v/>
      </c>
      <c r="BB37" s="404" t="str">
        <f>IF(มิย!V38="","",มิย!V38)</f>
        <v/>
      </c>
      <c r="BC37" s="404" t="str">
        <f>IF(มิย!W38="","",มิย!W38)</f>
        <v/>
      </c>
      <c r="BD37" s="404" t="str">
        <f>IF(มิย!X38="","",มิย!X38)</f>
        <v/>
      </c>
      <c r="BE37" s="404" t="str">
        <f>IF(มิย!Y38="","",มิย!Y38)</f>
        <v/>
      </c>
      <c r="BF37" s="404" t="str">
        <f>IF(มิย!Z38="","",มิย!Z38)</f>
        <v/>
      </c>
      <c r="BG37" s="404" t="str">
        <f>IF(มิย!AA38="","",มิย!AA38)</f>
        <v/>
      </c>
      <c r="BH37" s="404" t="str">
        <f>IF(มิย!AB38="","",มิย!AB38)</f>
        <v/>
      </c>
      <c r="BI37" s="404" t="str">
        <f>IF(มิย!AC38="","",มิย!AC38)</f>
        <v/>
      </c>
      <c r="BJ37" s="404" t="str">
        <f>IF(มิย!AD38="","",มิย!AD38)</f>
        <v/>
      </c>
      <c r="BK37" s="404" t="str">
        <f>IF(มิย!AE38="","",มิย!AE38)</f>
        <v/>
      </c>
      <c r="BL37" s="404" t="str">
        <f>IF(มิย!AF38="","",มิย!AF38)</f>
        <v/>
      </c>
      <c r="BM37" s="404" t="str">
        <f>IF(มิย!AG38="","",มิย!AG38)</f>
        <v/>
      </c>
      <c r="BN37" s="404" t="str">
        <f>IF(มิย!AH38="","",มิย!AH38)</f>
        <v/>
      </c>
      <c r="BO37" s="404" t="str">
        <f>IF(มิย!AI38="","",มิย!AI38)</f>
        <v/>
      </c>
      <c r="BP37" s="402" t="str">
        <f>IF(มิย!AJ38="","",มิย!AJ38)</f>
        <v/>
      </c>
      <c r="BQ37" s="401" t="str">
        <f>IF(ข้อมูลนร.2!D38="","",ข้อมูลนร.2!D38)</f>
        <v/>
      </c>
      <c r="BR37" s="402"/>
      <c r="BS37" s="402" t="str">
        <f>IF(กค!E38="","",กค!E38)</f>
        <v/>
      </c>
      <c r="BT37" s="404" t="str">
        <f>IF(กค!F38="","",กค!F38)</f>
        <v/>
      </c>
      <c r="BU37" s="404" t="str">
        <f>IF(กค!G38="","",กค!G38)</f>
        <v/>
      </c>
      <c r="BV37" s="404" t="str">
        <f>IF(กค!H38="","",กค!H38)</f>
        <v/>
      </c>
      <c r="BW37" s="404" t="str">
        <f>IF(กค!I38="","",กค!I38)</f>
        <v/>
      </c>
      <c r="BX37" s="404" t="str">
        <f>IF(กค!J38="","",กค!J38)</f>
        <v/>
      </c>
      <c r="BY37" s="404" t="str">
        <f>IF(กค!K38="","",กค!K38)</f>
        <v/>
      </c>
      <c r="BZ37" s="404" t="str">
        <f>IF(กค!L38="","",กค!L38)</f>
        <v/>
      </c>
      <c r="CA37" s="404" t="str">
        <f>IF(กค!M38="","",กค!M38)</f>
        <v/>
      </c>
      <c r="CB37" s="404" t="str">
        <f>IF(กค!N38="","",กค!N38)</f>
        <v/>
      </c>
      <c r="CC37" s="404" t="str">
        <f>IF(กค!O38="","",กค!O38)</f>
        <v/>
      </c>
      <c r="CD37" s="404" t="str">
        <f>IF(กค!P38="","",กค!P38)</f>
        <v/>
      </c>
      <c r="CE37" s="404" t="str">
        <f>IF(กค!Q38="","",กค!Q38)</f>
        <v/>
      </c>
      <c r="CF37" s="404" t="str">
        <f>IF(กค!R38="","",กค!R38)</f>
        <v/>
      </c>
      <c r="CG37" s="404" t="str">
        <f>IF(กค!S38="","",กค!S38)</f>
        <v/>
      </c>
      <c r="CH37" s="404" t="str">
        <f>IF(กค!T38="","",กค!T38)</f>
        <v/>
      </c>
      <c r="CI37" s="404" t="str">
        <f>IF(กค!U38="","",กค!U38)</f>
        <v/>
      </c>
      <c r="CJ37" s="404" t="str">
        <f>IF(กค!V38="","",กค!V38)</f>
        <v/>
      </c>
      <c r="CK37" s="404" t="str">
        <f>IF(กค!W38="","",กค!W38)</f>
        <v/>
      </c>
      <c r="CL37" s="404" t="str">
        <f>IF(กค!X38="","",กค!X38)</f>
        <v/>
      </c>
      <c r="CM37" s="404" t="str">
        <f>IF(กค!Y38="","",กค!Y38)</f>
        <v/>
      </c>
      <c r="CN37" s="404" t="str">
        <f>IF(กค!Z38="","",กค!Z38)</f>
        <v/>
      </c>
      <c r="CO37" s="404" t="str">
        <f>IF(กค!AA38="","",กค!AA38)</f>
        <v/>
      </c>
      <c r="CP37" s="404" t="str">
        <f>IF(กค!AB38="","",กค!AB38)</f>
        <v/>
      </c>
      <c r="CQ37" s="404" t="str">
        <f>IF(กค!AC38="","",กค!AC38)</f>
        <v/>
      </c>
      <c r="CR37" s="404" t="str">
        <f>IF(กค!AD38="","",กค!AD38)</f>
        <v/>
      </c>
      <c r="CS37" s="404" t="str">
        <f>IF(กค!AE38="","",กค!AE38)</f>
        <v/>
      </c>
      <c r="CT37" s="404" t="str">
        <f>IF(กค!AF38="","",กค!AF38)</f>
        <v/>
      </c>
      <c r="CU37" s="404" t="str">
        <f>IF(กค!AG38="","",กค!AG38)</f>
        <v/>
      </c>
      <c r="CV37" s="404" t="str">
        <f>IF(กค!AH38="","",กค!AH38)</f>
        <v/>
      </c>
      <c r="CW37" s="404" t="str">
        <f>IF(กค!AI38="","",กค!AI38)</f>
        <v/>
      </c>
      <c r="CX37" s="402" t="str">
        <f>IF(กค!AJ38="","",กค!AJ38)</f>
        <v/>
      </c>
      <c r="CY37" s="401" t="str">
        <f>IF(ข้อมูลนร.2!D38="","",ข้อมูลนร.2!D38)</f>
        <v/>
      </c>
      <c r="CZ37" s="402"/>
      <c r="DA37" s="404" t="str">
        <f>IF(สค!E38="","",สค!E38)</f>
        <v/>
      </c>
      <c r="DB37" s="404" t="str">
        <f>IF(สค!F38="","",สค!F38)</f>
        <v/>
      </c>
      <c r="DC37" s="404" t="str">
        <f>IF(สค!G38="","",สค!G38)</f>
        <v/>
      </c>
      <c r="DD37" s="404" t="str">
        <f>IF(สค!H38="","",สค!H38)</f>
        <v/>
      </c>
      <c r="DE37" s="404" t="str">
        <f>IF(สค!I38="","",สค!I38)</f>
        <v/>
      </c>
      <c r="DF37" s="404" t="str">
        <f>IF(สค!J38="","",สค!J38)</f>
        <v/>
      </c>
      <c r="DG37" s="404" t="str">
        <f>IF(สค!K38="","",สค!K38)</f>
        <v/>
      </c>
      <c r="DH37" s="404" t="str">
        <f>IF(สค!L38="","",สค!L38)</f>
        <v/>
      </c>
      <c r="DI37" s="404" t="str">
        <f>IF(สค!M38="","",สค!M38)</f>
        <v/>
      </c>
      <c r="DJ37" s="404" t="str">
        <f>IF(สค!N38="","",สค!N38)</f>
        <v/>
      </c>
      <c r="DK37" s="404" t="str">
        <f>IF(สค!O38="","",สค!O38)</f>
        <v/>
      </c>
      <c r="DL37" s="404" t="str">
        <f>IF(สค!P38="","",สค!P38)</f>
        <v/>
      </c>
      <c r="DM37" s="404" t="str">
        <f>IF(สค!Q38="","",สค!Q38)</f>
        <v/>
      </c>
      <c r="DN37" s="404" t="str">
        <f>IF(สค!R38="","",สค!R38)</f>
        <v/>
      </c>
      <c r="DO37" s="404" t="str">
        <f>IF(สค!S38="","",สค!S38)</f>
        <v/>
      </c>
      <c r="DP37" s="404" t="str">
        <f>IF(สค!T38="","",สค!T38)</f>
        <v/>
      </c>
      <c r="DQ37" s="404" t="str">
        <f>IF(สค!U38="","",สค!U38)</f>
        <v/>
      </c>
      <c r="DR37" s="404" t="str">
        <f>IF(สค!V38="","",สค!V38)</f>
        <v/>
      </c>
      <c r="DS37" s="404" t="str">
        <f>IF(สค!W38="","",สค!W38)</f>
        <v/>
      </c>
      <c r="DT37" s="404" t="str">
        <f>IF(สค!X38="","",สค!X38)</f>
        <v/>
      </c>
      <c r="DU37" s="404" t="str">
        <f>IF(สค!Y38="","",สค!Y38)</f>
        <v/>
      </c>
      <c r="DV37" s="404" t="str">
        <f>IF(สค!Z38="","",สค!Z38)</f>
        <v/>
      </c>
      <c r="DW37" s="404" t="str">
        <f>IF(สค!AA38="","",สค!AA38)</f>
        <v/>
      </c>
      <c r="DX37" s="404" t="str">
        <f>IF(สค!AB38="","",สค!AB38)</f>
        <v/>
      </c>
      <c r="DY37" s="404" t="str">
        <f>IF(สค!AC38="","",สค!AC38)</f>
        <v/>
      </c>
      <c r="DZ37" s="404" t="str">
        <f>IF(สค!AD38="","",สค!AD38)</f>
        <v/>
      </c>
      <c r="EA37" s="404" t="str">
        <f>IF(สค!AE38="","",สค!AE38)</f>
        <v/>
      </c>
      <c r="EB37" s="404" t="str">
        <f>IF(สค!AF38="","",สค!AF38)</f>
        <v/>
      </c>
      <c r="EC37" s="404" t="str">
        <f>IF(สค!AG38="","",สค!AG38)</f>
        <v/>
      </c>
      <c r="ED37" s="404" t="str">
        <f>IF(สค!AH38="","",สค!AH38)</f>
        <v/>
      </c>
      <c r="EE37" s="404" t="str">
        <f>IF(สค!AI38="","",สค!AI38)</f>
        <v/>
      </c>
      <c r="EF37" s="402" t="str">
        <f>IF(สค!AJ38="","",สค!AJ38)</f>
        <v/>
      </c>
      <c r="EG37" s="401" t="str">
        <f>IF(ข้อมูลนร.2!D38="","",ข้อมูลนร.2!D38)</f>
        <v/>
      </c>
      <c r="EH37" s="402"/>
      <c r="EI37" s="404" t="str">
        <f>IF(กย!E38="","",กย!E38)</f>
        <v/>
      </c>
      <c r="EJ37" s="404" t="str">
        <f>IF(กย!F38="","",กย!F38)</f>
        <v/>
      </c>
      <c r="EK37" s="404" t="str">
        <f>IF(กย!G38="","",กย!G38)</f>
        <v/>
      </c>
      <c r="EL37" s="404" t="str">
        <f>IF(กย!H38="","",กย!H38)</f>
        <v/>
      </c>
      <c r="EM37" s="404" t="str">
        <f>IF(กย!I38="","",กย!I38)</f>
        <v/>
      </c>
      <c r="EN37" s="404" t="str">
        <f>IF(กย!J38="","",กย!J38)</f>
        <v/>
      </c>
      <c r="EO37" s="404" t="str">
        <f>IF(กย!K38="","",กย!K38)</f>
        <v/>
      </c>
      <c r="EP37" s="404" t="str">
        <f>IF(กย!L38="","",กย!L38)</f>
        <v/>
      </c>
      <c r="EQ37" s="404" t="str">
        <f>IF(กย!M38="","",กย!M38)</f>
        <v/>
      </c>
      <c r="ER37" s="404" t="str">
        <f>IF(กย!N38="","",กย!N38)</f>
        <v/>
      </c>
      <c r="ES37" s="404" t="str">
        <f>IF(กย!O38="","",กย!O38)</f>
        <v/>
      </c>
      <c r="ET37" s="404" t="str">
        <f>IF(กย!P38="","",กย!P38)</f>
        <v/>
      </c>
      <c r="EU37" s="404" t="str">
        <f>IF(กย!Q38="","",กย!Q38)</f>
        <v/>
      </c>
      <c r="EV37" s="404" t="str">
        <f>IF(กย!R38="","",กย!R38)</f>
        <v/>
      </c>
      <c r="EW37" s="404" t="str">
        <f>IF(กย!S38="","",กย!S38)</f>
        <v/>
      </c>
      <c r="EX37" s="404" t="str">
        <f>IF(กย!T38="","",กย!T38)</f>
        <v/>
      </c>
      <c r="EY37" s="404" t="str">
        <f>IF(กย!U38="","",กย!U38)</f>
        <v/>
      </c>
      <c r="EZ37" s="404" t="str">
        <f>IF(กย!V38="","",กย!V38)</f>
        <v/>
      </c>
      <c r="FA37" s="404" t="str">
        <f>IF(กย!W38="","",กย!W38)</f>
        <v/>
      </c>
      <c r="FB37" s="404" t="str">
        <f>IF(กย!X38="","",กย!X38)</f>
        <v/>
      </c>
      <c r="FC37" s="404" t="str">
        <f>IF(กย!Y38="","",กย!Y38)</f>
        <v/>
      </c>
      <c r="FD37" s="404" t="str">
        <f>IF(กย!Z38="","",กย!Z38)</f>
        <v/>
      </c>
      <c r="FE37" s="404" t="str">
        <f>IF(กย!AA38="","",กย!AA38)</f>
        <v/>
      </c>
      <c r="FF37" s="404" t="str">
        <f>IF(กย!AB38="","",กย!AB38)</f>
        <v/>
      </c>
      <c r="FG37" s="404" t="str">
        <f>IF(กย!AC38="","",กย!AC38)</f>
        <v/>
      </c>
      <c r="FH37" s="404" t="str">
        <f>IF(กย!AD38="","",กย!AD38)</f>
        <v/>
      </c>
      <c r="FI37" s="404" t="str">
        <f>IF(กย!AE38="","",กย!AE38)</f>
        <v/>
      </c>
      <c r="FJ37" s="404" t="str">
        <f>IF(กย!AF38="","",กย!AF38)</f>
        <v/>
      </c>
      <c r="FK37" s="404" t="str">
        <f>IF(กย!AG38="","",กย!AG38)</f>
        <v/>
      </c>
      <c r="FL37" s="404" t="str">
        <f>IF(กย!AH38="","",กย!AH38)</f>
        <v/>
      </c>
      <c r="FM37" s="404" t="str">
        <f>IF(กย!AI38="","",กย!AI38)</f>
        <v/>
      </c>
      <c r="FN37" s="402" t="str">
        <f>IF(กย!AJ38="","",กย!AJ38)</f>
        <v/>
      </c>
      <c r="FO37" s="401" t="str">
        <f>IF(ข้อมูลนร.2!D38="","",ข้อมูลนร.2!D38)</f>
        <v/>
      </c>
      <c r="FP37" s="402"/>
      <c r="FQ37" s="404" t="str">
        <f>IF(ตค!E38="","",ตค!E38)</f>
        <v/>
      </c>
      <c r="FR37" s="404" t="str">
        <f>IF(ตค!F38="","",ตค!F38)</f>
        <v/>
      </c>
      <c r="FS37" s="404" t="str">
        <f>IF(ตค!G38="","",ตค!G38)</f>
        <v/>
      </c>
      <c r="FT37" s="404" t="str">
        <f>IF(ตค!H38="","",ตค!H38)</f>
        <v/>
      </c>
      <c r="FU37" s="404" t="str">
        <f>IF(ตค!I38="","",ตค!I38)</f>
        <v/>
      </c>
      <c r="FV37" s="404" t="str">
        <f>IF(ตค!J38="","",ตค!J38)</f>
        <v/>
      </c>
      <c r="FW37" s="404" t="str">
        <f>IF(ตค!K38="","",ตค!K38)</f>
        <v/>
      </c>
      <c r="FX37" s="404" t="str">
        <f>IF(ตค!L38="","",ตค!L38)</f>
        <v/>
      </c>
      <c r="FY37" s="404" t="str">
        <f>IF(ตค!M38="","",ตค!M38)</f>
        <v/>
      </c>
      <c r="FZ37" s="404" t="str">
        <f>IF(ตค!N38="","",ตค!N38)</f>
        <v/>
      </c>
      <c r="GA37" s="404" t="str">
        <f>IF(ตค!O38="","",ตค!O38)</f>
        <v/>
      </c>
      <c r="GB37" s="404" t="str">
        <f>IF(ตค!P38="","",ตค!P38)</f>
        <v/>
      </c>
      <c r="GC37" s="404" t="str">
        <f>IF(ตค!Q38="","",ตค!Q38)</f>
        <v/>
      </c>
      <c r="GD37" s="404" t="str">
        <f>IF(ตค!R38="","",ตค!R38)</f>
        <v/>
      </c>
      <c r="GE37" s="404" t="str">
        <f>IF(ตค!S38="","",ตค!S38)</f>
        <v/>
      </c>
      <c r="GF37" s="404" t="str">
        <f>IF(ตค!T38="","",ตค!T38)</f>
        <v/>
      </c>
      <c r="GG37" s="404" t="str">
        <f>IF(ตค!U38="","",ตค!U38)</f>
        <v/>
      </c>
      <c r="GH37" s="404" t="str">
        <f>IF(ตค!V38="","",ตค!V38)</f>
        <v/>
      </c>
      <c r="GI37" s="404" t="str">
        <f>IF(ตค!W38="","",ตค!W38)</f>
        <v/>
      </c>
      <c r="GJ37" s="404" t="str">
        <f>IF(ตค!X38="","",ตค!X38)</f>
        <v/>
      </c>
      <c r="GK37" s="404" t="str">
        <f>IF(ตค!Y38="","",ตค!Y38)</f>
        <v/>
      </c>
      <c r="GL37" s="404" t="str">
        <f>IF(ตค!Z38="","",ตค!Z38)</f>
        <v/>
      </c>
      <c r="GM37" s="404" t="str">
        <f>IF(ตค!AA38="","",ตค!AA38)</f>
        <v/>
      </c>
      <c r="GN37" s="404" t="str">
        <f>IF(ตค!AB38="","",ตค!AB38)</f>
        <v/>
      </c>
      <c r="GO37" s="404" t="str">
        <f>IF(ตค!AC38="","",ตค!AC38)</f>
        <v/>
      </c>
      <c r="GP37" s="404" t="str">
        <f>IF(ตค!AD38="","",ตค!AD38)</f>
        <v/>
      </c>
      <c r="GQ37" s="404" t="str">
        <f>IF(ตค!AE38="","",ตค!AE38)</f>
        <v/>
      </c>
      <c r="GR37" s="404" t="str">
        <f>IF(ตค!AF38="","",ตค!AF38)</f>
        <v/>
      </c>
      <c r="GS37" s="404" t="str">
        <f>IF(ตค!AG38="","",ตค!AG38)</f>
        <v/>
      </c>
      <c r="GT37" s="404" t="str">
        <f>IF(ตค!AH38="","",ตค!AH38)</f>
        <v/>
      </c>
      <c r="GU37" s="404" t="str">
        <f>IF(ตค!AI38="","",ตค!AI38)</f>
        <v/>
      </c>
      <c r="GV37" s="402" t="str">
        <f>IF(ตค!AJ38="","",ตค!AJ38)</f>
        <v/>
      </c>
      <c r="GW37" s="401" t="str">
        <f>IF(ข้อมูลนร.2!D38="","",ข้อมูลนร.2!D38)</f>
        <v/>
      </c>
      <c r="GX37" s="402"/>
      <c r="GY37" s="403" t="str">
        <f>IF(พย!E38="","",พย!E38)</f>
        <v/>
      </c>
      <c r="GZ37" s="403" t="str">
        <f>IF(พย!F38="","",พย!F38)</f>
        <v/>
      </c>
      <c r="HA37" s="403" t="str">
        <f>IF(พย!G38="","",พย!G38)</f>
        <v/>
      </c>
      <c r="HB37" s="403" t="str">
        <f>IF(พย!H38="","",พย!H38)</f>
        <v/>
      </c>
      <c r="HC37" s="403" t="str">
        <f>IF(พย!I38="","",พย!I38)</f>
        <v/>
      </c>
      <c r="HD37" s="403" t="str">
        <f>IF(พย!J38="","",พย!J38)</f>
        <v/>
      </c>
      <c r="HE37" s="403" t="str">
        <f>IF(พย!K38="","",พย!K38)</f>
        <v/>
      </c>
      <c r="HF37" s="403" t="str">
        <f>IF(พย!L38="","",พย!L38)</f>
        <v/>
      </c>
      <c r="HG37" s="403" t="str">
        <f>IF(พย!M38="","",พย!M38)</f>
        <v/>
      </c>
      <c r="HH37" s="403" t="str">
        <f>IF(พย!N38="","",พย!N38)</f>
        <v/>
      </c>
      <c r="HI37" s="403" t="str">
        <f>IF(พย!O38="","",พย!O38)</f>
        <v/>
      </c>
      <c r="HJ37" s="403" t="str">
        <f>IF(พย!P38="","",พย!P38)</f>
        <v/>
      </c>
      <c r="HK37" s="403" t="str">
        <f>IF(พย!Q38="","",พย!Q38)</f>
        <v/>
      </c>
      <c r="HL37" s="403" t="str">
        <f>IF(พย!R38="","",พย!R38)</f>
        <v/>
      </c>
      <c r="HM37" s="403" t="str">
        <f>IF(พย!S38="","",พย!S38)</f>
        <v/>
      </c>
      <c r="HN37" s="403" t="str">
        <f>IF(พย!T38="","",พย!T38)</f>
        <v/>
      </c>
      <c r="HO37" s="403" t="str">
        <f>IF(พย!U38="","",พย!U38)</f>
        <v/>
      </c>
      <c r="HP37" s="403" t="str">
        <f>IF(พย!V38="","",พย!V38)</f>
        <v/>
      </c>
      <c r="HQ37" s="403" t="str">
        <f>IF(พย!W38="","",พย!W38)</f>
        <v/>
      </c>
      <c r="HR37" s="403" t="str">
        <f>IF(พย!X38="","",พย!X38)</f>
        <v/>
      </c>
      <c r="HS37" s="403" t="str">
        <f>IF(พย!Y38="","",พย!Y38)</f>
        <v/>
      </c>
      <c r="HT37" s="403" t="str">
        <f>IF(พย!Z38="","",พย!Z38)</f>
        <v/>
      </c>
      <c r="HU37" s="403" t="str">
        <f>IF(พย!AA38="","",พย!AA38)</f>
        <v/>
      </c>
      <c r="HV37" s="403" t="str">
        <f>IF(พย!AB38="","",พย!AB38)</f>
        <v/>
      </c>
      <c r="HW37" s="403" t="str">
        <f>IF(พย!AC38="","",พย!AC38)</f>
        <v/>
      </c>
      <c r="HX37" s="403" t="str">
        <f>IF(พย!AD38="","",พย!AD38)</f>
        <v/>
      </c>
      <c r="HY37" s="403" t="str">
        <f>IF(พย!AE38="","",พย!AE38)</f>
        <v/>
      </c>
      <c r="HZ37" s="403" t="str">
        <f>IF(พย!AF38="","",พย!AF38)</f>
        <v/>
      </c>
      <c r="IA37" s="403" t="str">
        <f>IF(พย!AG38="","",พย!AG38)</f>
        <v/>
      </c>
      <c r="IB37" s="403" t="str">
        <f>IF(พย!AH38="","",พย!AH38)</f>
        <v/>
      </c>
      <c r="IC37" s="403" t="str">
        <f>IF(พย!AI38="","",พย!AI38)</f>
        <v/>
      </c>
      <c r="ID37" s="402" t="str">
        <f>IF(พย!AJ38="","",พย!AJ38)</f>
        <v/>
      </c>
      <c r="IE37" s="401" t="str">
        <f>IF(ข้อมูลนร.2!D38="","",ข้อมูลนร.2!D38)</f>
        <v/>
      </c>
      <c r="IF37" s="402"/>
      <c r="IG37" s="404" t="str">
        <f>IF(ธค!E38="","",ธค!E38)</f>
        <v/>
      </c>
      <c r="IH37" s="404" t="str">
        <f>IF(ธค!F38="","",ธค!F38)</f>
        <v/>
      </c>
      <c r="II37" s="404" t="str">
        <f>IF(ธค!G38="","",ธค!G38)</f>
        <v/>
      </c>
      <c r="IJ37" s="404" t="str">
        <f>IF(ธค!H38="","",ธค!H38)</f>
        <v/>
      </c>
      <c r="IK37" s="404" t="str">
        <f>IF(ธค!I38="","",ธค!I38)</f>
        <v/>
      </c>
      <c r="IL37" s="404" t="str">
        <f>IF(ธค!J38="","",ธค!J38)</f>
        <v/>
      </c>
      <c r="IM37" s="404" t="str">
        <f>IF(ธค!K38="","",ธค!K38)</f>
        <v/>
      </c>
      <c r="IN37" s="404" t="str">
        <f>IF(ธค!L38="","",ธค!L38)</f>
        <v/>
      </c>
      <c r="IO37" s="404" t="str">
        <f>IF(ธค!M38="","",ธค!M38)</f>
        <v/>
      </c>
      <c r="IP37" s="404" t="str">
        <f>IF(ธค!N38="","",ธค!N38)</f>
        <v/>
      </c>
      <c r="IQ37" s="404" t="str">
        <f>IF(ธค!O38="","",ธค!O38)</f>
        <v/>
      </c>
      <c r="IR37" s="404" t="str">
        <f>IF(ธค!P38="","",ธค!P38)</f>
        <v/>
      </c>
      <c r="IS37" s="404" t="str">
        <f>IF(ธค!Q38="","",ธค!Q38)</f>
        <v/>
      </c>
      <c r="IT37" s="404" t="str">
        <f>IF(ธค!R38="","",ธค!R38)</f>
        <v/>
      </c>
      <c r="IU37" s="404" t="str">
        <f>IF(ธค!S38="","",ธค!S38)</f>
        <v/>
      </c>
      <c r="IV37" s="404" t="str">
        <f>IF(ธค!T38="","",ธค!T38)</f>
        <v/>
      </c>
      <c r="IW37" s="404" t="str">
        <f>IF(ธค!U38="","",ธค!U38)</f>
        <v/>
      </c>
      <c r="IX37" s="404" t="str">
        <f>IF(ธค!V38="","",ธค!V38)</f>
        <v/>
      </c>
      <c r="IY37" s="404" t="str">
        <f>IF(ธค!W38="","",ธค!W38)</f>
        <v/>
      </c>
      <c r="IZ37" s="404" t="str">
        <f>IF(ธค!X38="","",ธค!X38)</f>
        <v/>
      </c>
      <c r="JA37" s="404" t="str">
        <f>IF(ธค!Y38="","",ธค!Y38)</f>
        <v/>
      </c>
      <c r="JB37" s="404" t="str">
        <f>IF(ธค!Z38="","",ธค!Z38)</f>
        <v/>
      </c>
      <c r="JC37" s="404" t="str">
        <f>IF(ธค!AA38="","",ธค!AA38)</f>
        <v/>
      </c>
      <c r="JD37" s="404" t="str">
        <f>IF(ธค!AB38="","",ธค!AB38)</f>
        <v/>
      </c>
      <c r="JE37" s="404" t="str">
        <f>IF(ธค!AC38="","",ธค!AC38)</f>
        <v/>
      </c>
      <c r="JF37" s="404" t="str">
        <f>IF(ธค!AD38="","",ธค!AD38)</f>
        <v/>
      </c>
      <c r="JG37" s="404" t="str">
        <f>IF(ธค!AE38="","",ธค!AE38)</f>
        <v/>
      </c>
      <c r="JH37" s="404" t="str">
        <f>IF(ธค!AF38="","",ธค!AF38)</f>
        <v/>
      </c>
      <c r="JI37" s="404" t="str">
        <f>IF(ธค!AG38="","",ธค!AG38)</f>
        <v/>
      </c>
      <c r="JJ37" s="404" t="str">
        <f>IF(ธค!AH38="","",ธค!AH38)</f>
        <v/>
      </c>
      <c r="JK37" s="404" t="str">
        <f>IF(ธค!AI38="","",ธค!AI38)</f>
        <v/>
      </c>
      <c r="JL37" s="402" t="str">
        <f>IF(ธค!AJ38="","",ธค!AJ38)</f>
        <v/>
      </c>
      <c r="JM37" s="401" t="str">
        <f>IF(ข้อมูลนร.2!D38="","",ข้อมูลนร.2!D38)</f>
        <v/>
      </c>
      <c r="JN37" s="402"/>
      <c r="JO37" s="404" t="str">
        <f>IF(มค!E38="","",มค!E38)</f>
        <v/>
      </c>
      <c r="JP37" s="404" t="str">
        <f>IF(มค!F38="","",มค!F38)</f>
        <v/>
      </c>
      <c r="JQ37" s="404" t="str">
        <f>IF(มค!G38="","",มค!G38)</f>
        <v/>
      </c>
      <c r="JR37" s="404" t="str">
        <f>IF(มค!H38="","",มค!H38)</f>
        <v/>
      </c>
      <c r="JS37" s="404" t="str">
        <f>IF(มค!I38="","",มค!I38)</f>
        <v/>
      </c>
      <c r="JT37" s="404" t="str">
        <f>IF(มค!J38="","",มค!J38)</f>
        <v/>
      </c>
      <c r="JU37" s="404" t="str">
        <f>IF(มค!K38="","",มค!K38)</f>
        <v/>
      </c>
      <c r="JV37" s="404" t="str">
        <f>IF(มค!L38="","",มค!L38)</f>
        <v/>
      </c>
      <c r="JW37" s="404" t="str">
        <f>IF(มค!M38="","",มค!M38)</f>
        <v/>
      </c>
      <c r="JX37" s="404" t="str">
        <f>IF(มค!N38="","",มค!N38)</f>
        <v/>
      </c>
      <c r="JY37" s="404" t="str">
        <f>IF(มค!O38="","",มค!O38)</f>
        <v/>
      </c>
      <c r="JZ37" s="404" t="str">
        <f>IF(มค!P38="","",มค!P38)</f>
        <v/>
      </c>
      <c r="KA37" s="404" t="str">
        <f>IF(มค!Q38="","",มค!Q38)</f>
        <v/>
      </c>
      <c r="KB37" s="404" t="str">
        <f>IF(มค!R38="","",มค!R38)</f>
        <v/>
      </c>
      <c r="KC37" s="404" t="str">
        <f>IF(มค!S38="","",มค!S38)</f>
        <v/>
      </c>
      <c r="KD37" s="404" t="str">
        <f>IF(มค!T38="","",มค!T38)</f>
        <v/>
      </c>
      <c r="KE37" s="404" t="str">
        <f>IF(มค!U38="","",มค!U38)</f>
        <v/>
      </c>
      <c r="KF37" s="404" t="str">
        <f>IF(มค!V38="","",มค!V38)</f>
        <v/>
      </c>
      <c r="KG37" s="404" t="str">
        <f>IF(มค!W38="","",มค!W38)</f>
        <v/>
      </c>
      <c r="KH37" s="404" t="str">
        <f>IF(มค!X38="","",มค!X38)</f>
        <v/>
      </c>
      <c r="KI37" s="404" t="str">
        <f>IF(มค!Y38="","",มค!Y38)</f>
        <v/>
      </c>
      <c r="KJ37" s="404" t="str">
        <f>IF(มค!Z38="","",มค!Z38)</f>
        <v/>
      </c>
      <c r="KK37" s="404" t="str">
        <f>IF(มค!AA38="","",มค!AA38)</f>
        <v/>
      </c>
      <c r="KL37" s="404" t="str">
        <f>IF(มค!AB38="","",มค!AB38)</f>
        <v/>
      </c>
      <c r="KM37" s="404" t="str">
        <f>IF(มค!AC38="","",มค!AC38)</f>
        <v/>
      </c>
      <c r="KN37" s="404" t="str">
        <f>IF(มค!AD38="","",มค!AD38)</f>
        <v/>
      </c>
      <c r="KO37" s="404" t="str">
        <f>IF(มค!AE38="","",มค!AE38)</f>
        <v/>
      </c>
      <c r="KP37" s="404" t="str">
        <f>IF(มค!AF38="","",มค!AF38)</f>
        <v/>
      </c>
      <c r="KQ37" s="404" t="str">
        <f>IF(มค!AG38="","",มค!AG38)</f>
        <v/>
      </c>
      <c r="KR37" s="404" t="str">
        <f>IF(มค!AH38="","",มค!AH38)</f>
        <v/>
      </c>
      <c r="KS37" s="404" t="str">
        <f>IF(มค!AI38="","",มค!AI38)</f>
        <v/>
      </c>
      <c r="KT37" s="402" t="str">
        <f>IF(มค!AJ38="","",มค!AJ38)</f>
        <v/>
      </c>
      <c r="KU37" s="401" t="str">
        <f>IF(ข้อมูลนร.2!D38="","",ข้อมูลนร.2!D38)</f>
        <v/>
      </c>
      <c r="KV37" s="402"/>
      <c r="KW37" s="404" t="str">
        <f>IF(กพ!E38="","",กพ!E38)</f>
        <v/>
      </c>
      <c r="KX37" s="404" t="str">
        <f>IF(กพ!F38="","",กพ!F38)</f>
        <v/>
      </c>
      <c r="KY37" s="404" t="str">
        <f>IF(กพ!G38="","",กพ!G38)</f>
        <v/>
      </c>
      <c r="KZ37" s="404" t="str">
        <f>IF(กพ!H38="","",กพ!H38)</f>
        <v/>
      </c>
      <c r="LA37" s="404" t="str">
        <f>IF(กพ!I38="","",กพ!I38)</f>
        <v/>
      </c>
      <c r="LB37" s="404" t="str">
        <f>IF(กพ!J38="","",กพ!J38)</f>
        <v/>
      </c>
      <c r="LC37" s="404" t="str">
        <f>IF(กพ!K38="","",กพ!K38)</f>
        <v/>
      </c>
      <c r="LD37" s="404" t="str">
        <f>IF(กพ!L38="","",กพ!L38)</f>
        <v/>
      </c>
      <c r="LE37" s="404" t="str">
        <f>IF(กพ!M38="","",กพ!M38)</f>
        <v/>
      </c>
      <c r="LF37" s="404" t="str">
        <f>IF(กพ!N38="","",กพ!N38)</f>
        <v/>
      </c>
      <c r="LG37" s="404" t="str">
        <f>IF(กพ!O38="","",กพ!O38)</f>
        <v/>
      </c>
      <c r="LH37" s="404" t="str">
        <f>IF(กพ!P38="","",กพ!P38)</f>
        <v/>
      </c>
      <c r="LI37" s="404" t="str">
        <f>IF(กพ!Q38="","",กพ!Q38)</f>
        <v/>
      </c>
      <c r="LJ37" s="404" t="str">
        <f>IF(กพ!R38="","",กพ!R38)</f>
        <v/>
      </c>
      <c r="LK37" s="404" t="str">
        <f>IF(กพ!S38="","",กพ!S38)</f>
        <v/>
      </c>
      <c r="LL37" s="404" t="str">
        <f>IF(กพ!T38="","",กพ!T38)</f>
        <v/>
      </c>
      <c r="LM37" s="404" t="str">
        <f>IF(กพ!U38="","",กพ!U38)</f>
        <v/>
      </c>
      <c r="LN37" s="404" t="str">
        <f>IF(กพ!V38="","",กพ!V38)</f>
        <v/>
      </c>
      <c r="LO37" s="404" t="str">
        <f>IF(กพ!W38="","",กพ!W38)</f>
        <v/>
      </c>
      <c r="LP37" s="404" t="str">
        <f>IF(กพ!X38="","",กพ!X38)</f>
        <v/>
      </c>
      <c r="LQ37" s="404" t="str">
        <f>IF(กพ!Y38="","",กพ!Y38)</f>
        <v/>
      </c>
      <c r="LR37" s="404" t="str">
        <f>IF(กพ!Z38="","",กพ!Z38)</f>
        <v/>
      </c>
      <c r="LS37" s="404" t="str">
        <f>IF(กพ!AA38="","",กพ!AA38)</f>
        <v/>
      </c>
      <c r="LT37" s="404" t="str">
        <f>IF(กพ!AB38="","",กพ!AB38)</f>
        <v/>
      </c>
      <c r="LU37" s="404" t="str">
        <f>IF(กพ!AC38="","",กพ!AC38)</f>
        <v/>
      </c>
      <c r="LV37" s="404" t="str">
        <f>IF(กพ!AD38="","",กพ!AD38)</f>
        <v/>
      </c>
      <c r="LW37" s="404" t="str">
        <f>IF(กพ!AE38="","",กพ!AE38)</f>
        <v/>
      </c>
      <c r="LX37" s="404" t="str">
        <f>IF(กพ!AF38="","",กพ!AF38)</f>
        <v/>
      </c>
      <c r="LY37" s="404" t="str">
        <f>IF(กพ!AG38="","",กพ!AG38)</f>
        <v/>
      </c>
      <c r="LZ37" s="404" t="str">
        <f>IF(กพ!AH38="","",กพ!AH38)</f>
        <v/>
      </c>
      <c r="MA37" s="404" t="str">
        <f>IF(กพ!AI38="","",กพ!AI38)</f>
        <v/>
      </c>
      <c r="MB37" s="402" t="str">
        <f>IF(กพ!AJ38="","",กพ!AJ38)</f>
        <v/>
      </c>
      <c r="MC37" s="401" t="str">
        <f>IF(ข้อมูลนร.2!D38="","",ข้อมูลนร.2!D38)</f>
        <v/>
      </c>
      <c r="MD37" s="402"/>
      <c r="ME37" s="404" t="str">
        <f>IF(มีค!E38="","",มีค!E38)</f>
        <v/>
      </c>
      <c r="MF37" s="404" t="str">
        <f>IF(มีค!F38="","",มีค!F38)</f>
        <v/>
      </c>
      <c r="MG37" s="404" t="str">
        <f>IF(มีค!G38="","",มีค!G38)</f>
        <v/>
      </c>
      <c r="MH37" s="404" t="str">
        <f>IF(มีค!H38="","",มีค!H38)</f>
        <v/>
      </c>
      <c r="MI37" s="404" t="str">
        <f>IF(มีค!I38="","",มีค!I38)</f>
        <v/>
      </c>
      <c r="MJ37" s="404" t="str">
        <f>IF(มีค!J38="","",มีค!J38)</f>
        <v/>
      </c>
      <c r="MK37" s="404" t="str">
        <f>IF(มีค!K38="","",มีค!K38)</f>
        <v/>
      </c>
      <c r="ML37" s="404" t="str">
        <f>IF(มีค!L38="","",มีค!L38)</f>
        <v/>
      </c>
      <c r="MM37" s="404" t="str">
        <f>IF(มีค!M38="","",มีค!M38)</f>
        <v/>
      </c>
      <c r="MN37" s="404" t="str">
        <f>IF(มีค!N38="","",มีค!N38)</f>
        <v/>
      </c>
      <c r="MO37" s="404" t="str">
        <f>IF(มีค!O38="","",มีค!O38)</f>
        <v/>
      </c>
      <c r="MP37" s="404" t="str">
        <f>IF(มีค!P38="","",มีค!P38)</f>
        <v/>
      </c>
      <c r="MQ37" s="404" t="str">
        <f>IF(มีค!Q38="","",มีค!Q38)</f>
        <v/>
      </c>
      <c r="MR37" s="404" t="str">
        <f>IF(มีค!R38="","",มีค!R38)</f>
        <v/>
      </c>
      <c r="MS37" s="404" t="str">
        <f>IF(มีค!S38="","",มีค!S38)</f>
        <v/>
      </c>
      <c r="MT37" s="404" t="str">
        <f>IF(มีค!T38="","",มีค!T38)</f>
        <v/>
      </c>
      <c r="MU37" s="404" t="str">
        <f>IF(มีค!U38="","",มีค!U38)</f>
        <v/>
      </c>
      <c r="MV37" s="404" t="str">
        <f>IF(มีค!V38="","",มีค!V38)</f>
        <v/>
      </c>
      <c r="MW37" s="404" t="str">
        <f>IF(มีค!W38="","",มีค!W38)</f>
        <v/>
      </c>
      <c r="MX37" s="404" t="str">
        <f>IF(มีค!X38="","",มีค!X38)</f>
        <v/>
      </c>
      <c r="MY37" s="404" t="str">
        <f>IF(มีค!Y38="","",มีค!Y38)</f>
        <v/>
      </c>
      <c r="MZ37" s="404" t="str">
        <f>IF(มีค!Z38="","",มีค!Z38)</f>
        <v/>
      </c>
      <c r="NA37" s="404" t="str">
        <f>IF(มีค!AA38="","",มีค!AA38)</f>
        <v/>
      </c>
      <c r="NB37" s="404" t="str">
        <f>IF(มีค!AB38="","",มีค!AB38)</f>
        <v/>
      </c>
      <c r="NC37" s="404" t="str">
        <f>IF(มีค!AC38="","",มีค!AC38)</f>
        <v/>
      </c>
      <c r="ND37" s="404" t="str">
        <f>IF(มีค!AD38="","",มีค!AD38)</f>
        <v/>
      </c>
      <c r="NE37" s="404" t="str">
        <f>IF(มีค!AE38="","",มีค!AE38)</f>
        <v/>
      </c>
      <c r="NF37" s="404" t="str">
        <f>IF(มีค!AF38="","",มีค!AF38)</f>
        <v/>
      </c>
      <c r="NG37" s="404" t="str">
        <f>IF(มีค!AG38="","",มีค!AG38)</f>
        <v/>
      </c>
      <c r="NH37" s="404" t="str">
        <f>IF(มีค!AH38="","",มีค!AH38)</f>
        <v/>
      </c>
      <c r="NI37" s="404" t="str">
        <f>IF(มีค!AI38="","",มีค!AI38)</f>
        <v/>
      </c>
      <c r="NJ37" s="402" t="str">
        <f>IF(มีค!AJ38="","",มีค!AJ38)</f>
        <v/>
      </c>
    </row>
    <row r="38" spans="1:374" s="231" customFormat="1" ht="18" customHeight="1">
      <c r="A38" s="401" t="str">
        <f>IF(ข้อมูลนร.2!D39="","",ข้อมูลนร.2!D39)</f>
        <v/>
      </c>
      <c r="B38" s="402"/>
      <c r="C38" s="403" t="str">
        <f>IF(พค!E39="","",พค!E39)</f>
        <v/>
      </c>
      <c r="D38" s="403" t="str">
        <f>IF(พค!F39="","",พค!F39)</f>
        <v/>
      </c>
      <c r="E38" s="403" t="str">
        <f>IF(พค!G39="","",พค!G39)</f>
        <v/>
      </c>
      <c r="F38" s="403" t="str">
        <f>IF(พค!H39="","",พค!H39)</f>
        <v/>
      </c>
      <c r="G38" s="403" t="str">
        <f>IF(พค!I39="","",พค!I39)</f>
        <v/>
      </c>
      <c r="H38" s="403" t="str">
        <f>IF(พค!J39="","",พค!J39)</f>
        <v/>
      </c>
      <c r="I38" s="403" t="str">
        <f>IF(พค!K39="","",พค!K39)</f>
        <v/>
      </c>
      <c r="J38" s="403" t="str">
        <f>IF(พค!L39="","",พค!L39)</f>
        <v/>
      </c>
      <c r="K38" s="403" t="str">
        <f>IF(พค!M39="","",พค!M39)</f>
        <v/>
      </c>
      <c r="L38" s="403" t="str">
        <f>IF(พค!N39="","",พค!N39)</f>
        <v/>
      </c>
      <c r="M38" s="403" t="str">
        <f>IF(พค!O39="","",พค!O39)</f>
        <v/>
      </c>
      <c r="N38" s="403" t="str">
        <f>IF(พค!P39="","",พค!P39)</f>
        <v/>
      </c>
      <c r="O38" s="403" t="str">
        <f>IF(พค!Q39="","",พค!Q39)</f>
        <v/>
      </c>
      <c r="P38" s="403" t="str">
        <f>IF(พค!R39="","",พค!R39)</f>
        <v/>
      </c>
      <c r="Q38" s="403" t="str">
        <f>IF(พค!S39="","",พค!S39)</f>
        <v/>
      </c>
      <c r="R38" s="403" t="str">
        <f>IF(พค!T39="","",พค!T39)</f>
        <v/>
      </c>
      <c r="S38" s="403" t="str">
        <f>IF(พค!U39="","",พค!U39)</f>
        <v/>
      </c>
      <c r="T38" s="403" t="str">
        <f>IF(พค!V39="","",พค!V39)</f>
        <v/>
      </c>
      <c r="U38" s="403" t="str">
        <f>IF(พค!W39="","",พค!W39)</f>
        <v/>
      </c>
      <c r="V38" s="403" t="str">
        <f>IF(พค!X39="","",พค!X39)</f>
        <v/>
      </c>
      <c r="W38" s="403" t="str">
        <f>IF(พค!Y39="","",พค!Y39)</f>
        <v/>
      </c>
      <c r="X38" s="403" t="str">
        <f>IF(พค!Z39="","",พค!Z39)</f>
        <v/>
      </c>
      <c r="Y38" s="403" t="str">
        <f>IF(พค!AA39="","",พค!AA39)</f>
        <v/>
      </c>
      <c r="Z38" s="403" t="str">
        <f>IF(พค!AB39="","",พค!AB39)</f>
        <v/>
      </c>
      <c r="AA38" s="403" t="str">
        <f>IF(พค!AC39="","",พค!AC39)</f>
        <v/>
      </c>
      <c r="AB38" s="403" t="str">
        <f>IF(พค!AD39="","",พค!AD39)</f>
        <v/>
      </c>
      <c r="AC38" s="403" t="str">
        <f>IF(พค!AE39="","",พค!AE39)</f>
        <v/>
      </c>
      <c r="AD38" s="403" t="str">
        <f>IF(พค!AF39="","",พค!AF39)</f>
        <v/>
      </c>
      <c r="AE38" s="403" t="str">
        <f>IF(พค!AG39="","",พค!AG39)</f>
        <v/>
      </c>
      <c r="AF38" s="403" t="str">
        <f>IF(พค!AH39="","",พค!AH39)</f>
        <v/>
      </c>
      <c r="AG38" s="403" t="str">
        <f>IF(พค!AI39="","",พค!AI39)</f>
        <v/>
      </c>
      <c r="AH38" s="402" t="str">
        <f>IF(พค!AJ39="","",พค!AJ39)</f>
        <v/>
      </c>
      <c r="AI38" s="401" t="str">
        <f>IF(ข้อมูลนร.2!D39="","",ข้อมูลนร.2!D39)</f>
        <v/>
      </c>
      <c r="AJ38" s="402"/>
      <c r="AK38" s="404" t="str">
        <f>IF(มิย!E39="","",มิย!E39)</f>
        <v/>
      </c>
      <c r="AL38" s="404" t="str">
        <f>IF(มิย!F39="","",มิย!F39)</f>
        <v/>
      </c>
      <c r="AM38" s="404" t="str">
        <f>IF(มิย!G39="","",มิย!G39)</f>
        <v/>
      </c>
      <c r="AN38" s="404" t="str">
        <f>IF(มิย!H39="","",มิย!H39)</f>
        <v/>
      </c>
      <c r="AO38" s="404" t="str">
        <f>IF(มิย!I39="","",มิย!I39)</f>
        <v/>
      </c>
      <c r="AP38" s="404" t="str">
        <f>IF(มิย!J39="","",มิย!J39)</f>
        <v/>
      </c>
      <c r="AQ38" s="404" t="str">
        <f>IF(มิย!K39="","",มิย!K39)</f>
        <v/>
      </c>
      <c r="AR38" s="404" t="str">
        <f>IF(มิย!L39="","",มิย!L39)</f>
        <v/>
      </c>
      <c r="AS38" s="404" t="str">
        <f>IF(มิย!M39="","",มิย!M39)</f>
        <v/>
      </c>
      <c r="AT38" s="404" t="str">
        <f>IF(มิย!N39="","",มิย!N39)</f>
        <v/>
      </c>
      <c r="AU38" s="404" t="str">
        <f>IF(มิย!O39="","",มิย!O39)</f>
        <v/>
      </c>
      <c r="AV38" s="404" t="str">
        <f>IF(มิย!P39="","",มิย!P39)</f>
        <v/>
      </c>
      <c r="AW38" s="404" t="str">
        <f>IF(มิย!Q39="","",มิย!Q39)</f>
        <v/>
      </c>
      <c r="AX38" s="404" t="str">
        <f>IF(มิย!R39="","",มิย!R39)</f>
        <v/>
      </c>
      <c r="AY38" s="404" t="str">
        <f>IF(มิย!S39="","",มิย!S39)</f>
        <v/>
      </c>
      <c r="AZ38" s="404" t="str">
        <f>IF(มิย!T39="","",มิย!T39)</f>
        <v/>
      </c>
      <c r="BA38" s="404" t="str">
        <f>IF(มิย!U39="","",มิย!U39)</f>
        <v/>
      </c>
      <c r="BB38" s="404" t="str">
        <f>IF(มิย!V39="","",มิย!V39)</f>
        <v/>
      </c>
      <c r="BC38" s="404" t="str">
        <f>IF(มิย!W39="","",มิย!W39)</f>
        <v/>
      </c>
      <c r="BD38" s="404" t="str">
        <f>IF(มิย!X39="","",มิย!X39)</f>
        <v/>
      </c>
      <c r="BE38" s="404" t="str">
        <f>IF(มิย!Y39="","",มิย!Y39)</f>
        <v/>
      </c>
      <c r="BF38" s="404" t="str">
        <f>IF(มิย!Z39="","",มิย!Z39)</f>
        <v/>
      </c>
      <c r="BG38" s="404" t="str">
        <f>IF(มิย!AA39="","",มิย!AA39)</f>
        <v/>
      </c>
      <c r="BH38" s="404" t="str">
        <f>IF(มิย!AB39="","",มิย!AB39)</f>
        <v/>
      </c>
      <c r="BI38" s="404" t="str">
        <f>IF(มิย!AC39="","",มิย!AC39)</f>
        <v/>
      </c>
      <c r="BJ38" s="404" t="str">
        <f>IF(มิย!AD39="","",มิย!AD39)</f>
        <v/>
      </c>
      <c r="BK38" s="404" t="str">
        <f>IF(มิย!AE39="","",มิย!AE39)</f>
        <v/>
      </c>
      <c r="BL38" s="404" t="str">
        <f>IF(มิย!AF39="","",มิย!AF39)</f>
        <v/>
      </c>
      <c r="BM38" s="404" t="str">
        <f>IF(มิย!AG39="","",มิย!AG39)</f>
        <v/>
      </c>
      <c r="BN38" s="404" t="str">
        <f>IF(มิย!AH39="","",มิย!AH39)</f>
        <v/>
      </c>
      <c r="BO38" s="404" t="str">
        <f>IF(มิย!AI39="","",มิย!AI39)</f>
        <v/>
      </c>
      <c r="BP38" s="402" t="str">
        <f>IF(มิย!AJ39="","",มิย!AJ39)</f>
        <v/>
      </c>
      <c r="BQ38" s="401" t="str">
        <f>IF(ข้อมูลนร.2!D39="","",ข้อมูลนร.2!D39)</f>
        <v/>
      </c>
      <c r="BR38" s="402"/>
      <c r="BS38" s="402" t="str">
        <f>IF(กค!E39="","",กค!E39)</f>
        <v/>
      </c>
      <c r="BT38" s="404" t="str">
        <f>IF(กค!F39="","",กค!F39)</f>
        <v/>
      </c>
      <c r="BU38" s="404" t="str">
        <f>IF(กค!G39="","",กค!G39)</f>
        <v/>
      </c>
      <c r="BV38" s="404" t="str">
        <f>IF(กค!H39="","",กค!H39)</f>
        <v/>
      </c>
      <c r="BW38" s="404" t="str">
        <f>IF(กค!I39="","",กค!I39)</f>
        <v/>
      </c>
      <c r="BX38" s="404" t="str">
        <f>IF(กค!J39="","",กค!J39)</f>
        <v/>
      </c>
      <c r="BY38" s="404" t="str">
        <f>IF(กค!K39="","",กค!K39)</f>
        <v/>
      </c>
      <c r="BZ38" s="404" t="str">
        <f>IF(กค!L39="","",กค!L39)</f>
        <v/>
      </c>
      <c r="CA38" s="404" t="str">
        <f>IF(กค!M39="","",กค!M39)</f>
        <v/>
      </c>
      <c r="CB38" s="404" t="str">
        <f>IF(กค!N39="","",กค!N39)</f>
        <v/>
      </c>
      <c r="CC38" s="404" t="str">
        <f>IF(กค!O39="","",กค!O39)</f>
        <v/>
      </c>
      <c r="CD38" s="404" t="str">
        <f>IF(กค!P39="","",กค!P39)</f>
        <v/>
      </c>
      <c r="CE38" s="404" t="str">
        <f>IF(กค!Q39="","",กค!Q39)</f>
        <v/>
      </c>
      <c r="CF38" s="404" t="str">
        <f>IF(กค!R39="","",กค!R39)</f>
        <v/>
      </c>
      <c r="CG38" s="404" t="str">
        <f>IF(กค!S39="","",กค!S39)</f>
        <v/>
      </c>
      <c r="CH38" s="404" t="str">
        <f>IF(กค!T39="","",กค!T39)</f>
        <v/>
      </c>
      <c r="CI38" s="404" t="str">
        <f>IF(กค!U39="","",กค!U39)</f>
        <v/>
      </c>
      <c r="CJ38" s="404" t="str">
        <f>IF(กค!V39="","",กค!V39)</f>
        <v/>
      </c>
      <c r="CK38" s="404" t="str">
        <f>IF(กค!W39="","",กค!W39)</f>
        <v/>
      </c>
      <c r="CL38" s="404" t="str">
        <f>IF(กค!X39="","",กค!X39)</f>
        <v/>
      </c>
      <c r="CM38" s="404" t="str">
        <f>IF(กค!Y39="","",กค!Y39)</f>
        <v/>
      </c>
      <c r="CN38" s="404" t="str">
        <f>IF(กค!Z39="","",กค!Z39)</f>
        <v/>
      </c>
      <c r="CO38" s="404" t="str">
        <f>IF(กค!AA39="","",กค!AA39)</f>
        <v/>
      </c>
      <c r="CP38" s="404" t="str">
        <f>IF(กค!AB39="","",กค!AB39)</f>
        <v/>
      </c>
      <c r="CQ38" s="404" t="str">
        <f>IF(กค!AC39="","",กค!AC39)</f>
        <v/>
      </c>
      <c r="CR38" s="404" t="str">
        <f>IF(กค!AD39="","",กค!AD39)</f>
        <v/>
      </c>
      <c r="CS38" s="404" t="str">
        <f>IF(กค!AE39="","",กค!AE39)</f>
        <v/>
      </c>
      <c r="CT38" s="404" t="str">
        <f>IF(กค!AF39="","",กค!AF39)</f>
        <v/>
      </c>
      <c r="CU38" s="404" t="str">
        <f>IF(กค!AG39="","",กค!AG39)</f>
        <v/>
      </c>
      <c r="CV38" s="404" t="str">
        <f>IF(กค!AH39="","",กค!AH39)</f>
        <v/>
      </c>
      <c r="CW38" s="404" t="str">
        <f>IF(กค!AI39="","",กค!AI39)</f>
        <v/>
      </c>
      <c r="CX38" s="402" t="str">
        <f>IF(กค!AJ39="","",กค!AJ39)</f>
        <v/>
      </c>
      <c r="CY38" s="401" t="str">
        <f>IF(ข้อมูลนร.2!D39="","",ข้อมูลนร.2!D39)</f>
        <v/>
      </c>
      <c r="CZ38" s="402"/>
      <c r="DA38" s="404" t="str">
        <f>IF(สค!E39="","",สค!E39)</f>
        <v/>
      </c>
      <c r="DB38" s="404" t="str">
        <f>IF(สค!F39="","",สค!F39)</f>
        <v/>
      </c>
      <c r="DC38" s="404" t="str">
        <f>IF(สค!G39="","",สค!G39)</f>
        <v/>
      </c>
      <c r="DD38" s="404" t="str">
        <f>IF(สค!H39="","",สค!H39)</f>
        <v/>
      </c>
      <c r="DE38" s="404" t="str">
        <f>IF(สค!I39="","",สค!I39)</f>
        <v/>
      </c>
      <c r="DF38" s="404" t="str">
        <f>IF(สค!J39="","",สค!J39)</f>
        <v/>
      </c>
      <c r="DG38" s="404" t="str">
        <f>IF(สค!K39="","",สค!K39)</f>
        <v/>
      </c>
      <c r="DH38" s="404" t="str">
        <f>IF(สค!L39="","",สค!L39)</f>
        <v/>
      </c>
      <c r="DI38" s="404" t="str">
        <f>IF(สค!M39="","",สค!M39)</f>
        <v/>
      </c>
      <c r="DJ38" s="404" t="str">
        <f>IF(สค!N39="","",สค!N39)</f>
        <v/>
      </c>
      <c r="DK38" s="404" t="str">
        <f>IF(สค!O39="","",สค!O39)</f>
        <v/>
      </c>
      <c r="DL38" s="404" t="str">
        <f>IF(สค!P39="","",สค!P39)</f>
        <v/>
      </c>
      <c r="DM38" s="404" t="str">
        <f>IF(สค!Q39="","",สค!Q39)</f>
        <v/>
      </c>
      <c r="DN38" s="404" t="str">
        <f>IF(สค!R39="","",สค!R39)</f>
        <v/>
      </c>
      <c r="DO38" s="404" t="str">
        <f>IF(สค!S39="","",สค!S39)</f>
        <v/>
      </c>
      <c r="DP38" s="404" t="str">
        <f>IF(สค!T39="","",สค!T39)</f>
        <v/>
      </c>
      <c r="DQ38" s="404" t="str">
        <f>IF(สค!U39="","",สค!U39)</f>
        <v/>
      </c>
      <c r="DR38" s="404" t="str">
        <f>IF(สค!V39="","",สค!V39)</f>
        <v/>
      </c>
      <c r="DS38" s="404" t="str">
        <f>IF(สค!W39="","",สค!W39)</f>
        <v/>
      </c>
      <c r="DT38" s="404" t="str">
        <f>IF(สค!X39="","",สค!X39)</f>
        <v/>
      </c>
      <c r="DU38" s="404" t="str">
        <f>IF(สค!Y39="","",สค!Y39)</f>
        <v/>
      </c>
      <c r="DV38" s="404" t="str">
        <f>IF(สค!Z39="","",สค!Z39)</f>
        <v/>
      </c>
      <c r="DW38" s="404" t="str">
        <f>IF(สค!AA39="","",สค!AA39)</f>
        <v/>
      </c>
      <c r="DX38" s="404" t="str">
        <f>IF(สค!AB39="","",สค!AB39)</f>
        <v/>
      </c>
      <c r="DY38" s="404" t="str">
        <f>IF(สค!AC39="","",สค!AC39)</f>
        <v/>
      </c>
      <c r="DZ38" s="404" t="str">
        <f>IF(สค!AD39="","",สค!AD39)</f>
        <v/>
      </c>
      <c r="EA38" s="404" t="str">
        <f>IF(สค!AE39="","",สค!AE39)</f>
        <v/>
      </c>
      <c r="EB38" s="404" t="str">
        <f>IF(สค!AF39="","",สค!AF39)</f>
        <v/>
      </c>
      <c r="EC38" s="404" t="str">
        <f>IF(สค!AG39="","",สค!AG39)</f>
        <v/>
      </c>
      <c r="ED38" s="404" t="str">
        <f>IF(สค!AH39="","",สค!AH39)</f>
        <v/>
      </c>
      <c r="EE38" s="404" t="str">
        <f>IF(สค!AI39="","",สค!AI39)</f>
        <v/>
      </c>
      <c r="EF38" s="402" t="str">
        <f>IF(สค!AJ39="","",สค!AJ39)</f>
        <v/>
      </c>
      <c r="EG38" s="401" t="str">
        <f>IF(ข้อมูลนร.2!D39="","",ข้อมูลนร.2!D39)</f>
        <v/>
      </c>
      <c r="EH38" s="402"/>
      <c r="EI38" s="404" t="str">
        <f>IF(กย!E39="","",กย!E39)</f>
        <v/>
      </c>
      <c r="EJ38" s="404" t="str">
        <f>IF(กย!F39="","",กย!F39)</f>
        <v/>
      </c>
      <c r="EK38" s="404" t="str">
        <f>IF(กย!G39="","",กย!G39)</f>
        <v/>
      </c>
      <c r="EL38" s="404" t="str">
        <f>IF(กย!H39="","",กย!H39)</f>
        <v/>
      </c>
      <c r="EM38" s="404" t="str">
        <f>IF(กย!I39="","",กย!I39)</f>
        <v/>
      </c>
      <c r="EN38" s="404" t="str">
        <f>IF(กย!J39="","",กย!J39)</f>
        <v/>
      </c>
      <c r="EO38" s="404" t="str">
        <f>IF(กย!K39="","",กย!K39)</f>
        <v/>
      </c>
      <c r="EP38" s="404" t="str">
        <f>IF(กย!L39="","",กย!L39)</f>
        <v/>
      </c>
      <c r="EQ38" s="404" t="str">
        <f>IF(กย!M39="","",กย!M39)</f>
        <v/>
      </c>
      <c r="ER38" s="404" t="str">
        <f>IF(กย!N39="","",กย!N39)</f>
        <v/>
      </c>
      <c r="ES38" s="404" t="str">
        <f>IF(กย!O39="","",กย!O39)</f>
        <v/>
      </c>
      <c r="ET38" s="404" t="str">
        <f>IF(กย!P39="","",กย!P39)</f>
        <v/>
      </c>
      <c r="EU38" s="404" t="str">
        <f>IF(กย!Q39="","",กย!Q39)</f>
        <v/>
      </c>
      <c r="EV38" s="404" t="str">
        <f>IF(กย!R39="","",กย!R39)</f>
        <v/>
      </c>
      <c r="EW38" s="404" t="str">
        <f>IF(กย!S39="","",กย!S39)</f>
        <v/>
      </c>
      <c r="EX38" s="404" t="str">
        <f>IF(กย!T39="","",กย!T39)</f>
        <v/>
      </c>
      <c r="EY38" s="404" t="str">
        <f>IF(กย!U39="","",กย!U39)</f>
        <v/>
      </c>
      <c r="EZ38" s="404" t="str">
        <f>IF(กย!V39="","",กย!V39)</f>
        <v/>
      </c>
      <c r="FA38" s="404" t="str">
        <f>IF(กย!W39="","",กย!W39)</f>
        <v/>
      </c>
      <c r="FB38" s="404" t="str">
        <f>IF(กย!X39="","",กย!X39)</f>
        <v/>
      </c>
      <c r="FC38" s="404" t="str">
        <f>IF(กย!Y39="","",กย!Y39)</f>
        <v/>
      </c>
      <c r="FD38" s="404" t="str">
        <f>IF(กย!Z39="","",กย!Z39)</f>
        <v/>
      </c>
      <c r="FE38" s="404" t="str">
        <f>IF(กย!AA39="","",กย!AA39)</f>
        <v/>
      </c>
      <c r="FF38" s="404" t="str">
        <f>IF(กย!AB39="","",กย!AB39)</f>
        <v/>
      </c>
      <c r="FG38" s="404" t="str">
        <f>IF(กย!AC39="","",กย!AC39)</f>
        <v/>
      </c>
      <c r="FH38" s="404" t="str">
        <f>IF(กย!AD39="","",กย!AD39)</f>
        <v/>
      </c>
      <c r="FI38" s="404" t="str">
        <f>IF(กย!AE39="","",กย!AE39)</f>
        <v/>
      </c>
      <c r="FJ38" s="404" t="str">
        <f>IF(กย!AF39="","",กย!AF39)</f>
        <v/>
      </c>
      <c r="FK38" s="404" t="str">
        <f>IF(กย!AG39="","",กย!AG39)</f>
        <v/>
      </c>
      <c r="FL38" s="404" t="str">
        <f>IF(กย!AH39="","",กย!AH39)</f>
        <v/>
      </c>
      <c r="FM38" s="404" t="str">
        <f>IF(กย!AI39="","",กย!AI39)</f>
        <v/>
      </c>
      <c r="FN38" s="402" t="str">
        <f>IF(กย!AJ39="","",กย!AJ39)</f>
        <v/>
      </c>
      <c r="FO38" s="401" t="str">
        <f>IF(ข้อมูลนร.2!D39="","",ข้อมูลนร.2!D39)</f>
        <v/>
      </c>
      <c r="FP38" s="402"/>
      <c r="FQ38" s="404" t="str">
        <f>IF(ตค!E39="","",ตค!E39)</f>
        <v/>
      </c>
      <c r="FR38" s="404" t="str">
        <f>IF(ตค!F39="","",ตค!F39)</f>
        <v/>
      </c>
      <c r="FS38" s="404" t="str">
        <f>IF(ตค!G39="","",ตค!G39)</f>
        <v/>
      </c>
      <c r="FT38" s="404" t="str">
        <f>IF(ตค!H39="","",ตค!H39)</f>
        <v/>
      </c>
      <c r="FU38" s="404" t="str">
        <f>IF(ตค!I39="","",ตค!I39)</f>
        <v/>
      </c>
      <c r="FV38" s="404" t="str">
        <f>IF(ตค!J39="","",ตค!J39)</f>
        <v/>
      </c>
      <c r="FW38" s="404" t="str">
        <f>IF(ตค!K39="","",ตค!K39)</f>
        <v/>
      </c>
      <c r="FX38" s="404" t="str">
        <f>IF(ตค!L39="","",ตค!L39)</f>
        <v/>
      </c>
      <c r="FY38" s="404" t="str">
        <f>IF(ตค!M39="","",ตค!M39)</f>
        <v/>
      </c>
      <c r="FZ38" s="404" t="str">
        <f>IF(ตค!N39="","",ตค!N39)</f>
        <v/>
      </c>
      <c r="GA38" s="404" t="str">
        <f>IF(ตค!O39="","",ตค!O39)</f>
        <v/>
      </c>
      <c r="GB38" s="404" t="str">
        <f>IF(ตค!P39="","",ตค!P39)</f>
        <v/>
      </c>
      <c r="GC38" s="404" t="str">
        <f>IF(ตค!Q39="","",ตค!Q39)</f>
        <v/>
      </c>
      <c r="GD38" s="404" t="str">
        <f>IF(ตค!R39="","",ตค!R39)</f>
        <v/>
      </c>
      <c r="GE38" s="404" t="str">
        <f>IF(ตค!S39="","",ตค!S39)</f>
        <v/>
      </c>
      <c r="GF38" s="404" t="str">
        <f>IF(ตค!T39="","",ตค!T39)</f>
        <v/>
      </c>
      <c r="GG38" s="404" t="str">
        <f>IF(ตค!U39="","",ตค!U39)</f>
        <v/>
      </c>
      <c r="GH38" s="404" t="str">
        <f>IF(ตค!V39="","",ตค!V39)</f>
        <v/>
      </c>
      <c r="GI38" s="404" t="str">
        <f>IF(ตค!W39="","",ตค!W39)</f>
        <v/>
      </c>
      <c r="GJ38" s="404" t="str">
        <f>IF(ตค!X39="","",ตค!X39)</f>
        <v/>
      </c>
      <c r="GK38" s="404" t="str">
        <f>IF(ตค!Y39="","",ตค!Y39)</f>
        <v/>
      </c>
      <c r="GL38" s="404" t="str">
        <f>IF(ตค!Z39="","",ตค!Z39)</f>
        <v/>
      </c>
      <c r="GM38" s="404" t="str">
        <f>IF(ตค!AA39="","",ตค!AA39)</f>
        <v/>
      </c>
      <c r="GN38" s="404" t="str">
        <f>IF(ตค!AB39="","",ตค!AB39)</f>
        <v/>
      </c>
      <c r="GO38" s="404" t="str">
        <f>IF(ตค!AC39="","",ตค!AC39)</f>
        <v/>
      </c>
      <c r="GP38" s="404" t="str">
        <f>IF(ตค!AD39="","",ตค!AD39)</f>
        <v/>
      </c>
      <c r="GQ38" s="404" t="str">
        <f>IF(ตค!AE39="","",ตค!AE39)</f>
        <v/>
      </c>
      <c r="GR38" s="404" t="str">
        <f>IF(ตค!AF39="","",ตค!AF39)</f>
        <v/>
      </c>
      <c r="GS38" s="404" t="str">
        <f>IF(ตค!AG39="","",ตค!AG39)</f>
        <v/>
      </c>
      <c r="GT38" s="404" t="str">
        <f>IF(ตค!AH39="","",ตค!AH39)</f>
        <v/>
      </c>
      <c r="GU38" s="404" t="str">
        <f>IF(ตค!AI39="","",ตค!AI39)</f>
        <v/>
      </c>
      <c r="GV38" s="402" t="str">
        <f>IF(ตค!AJ39="","",ตค!AJ39)</f>
        <v/>
      </c>
      <c r="GW38" s="401" t="str">
        <f>IF(ข้อมูลนร.2!D39="","",ข้อมูลนร.2!D39)</f>
        <v/>
      </c>
      <c r="GX38" s="402"/>
      <c r="GY38" s="403" t="str">
        <f>IF(พย!E39="","",พย!E39)</f>
        <v/>
      </c>
      <c r="GZ38" s="403" t="str">
        <f>IF(พย!F39="","",พย!F39)</f>
        <v/>
      </c>
      <c r="HA38" s="403" t="str">
        <f>IF(พย!G39="","",พย!G39)</f>
        <v/>
      </c>
      <c r="HB38" s="403" t="str">
        <f>IF(พย!H39="","",พย!H39)</f>
        <v/>
      </c>
      <c r="HC38" s="403" t="str">
        <f>IF(พย!I39="","",พย!I39)</f>
        <v/>
      </c>
      <c r="HD38" s="403" t="str">
        <f>IF(พย!J39="","",พย!J39)</f>
        <v/>
      </c>
      <c r="HE38" s="403" t="str">
        <f>IF(พย!K39="","",พย!K39)</f>
        <v/>
      </c>
      <c r="HF38" s="403" t="str">
        <f>IF(พย!L39="","",พย!L39)</f>
        <v/>
      </c>
      <c r="HG38" s="403" t="str">
        <f>IF(พย!M39="","",พย!M39)</f>
        <v/>
      </c>
      <c r="HH38" s="403" t="str">
        <f>IF(พย!N39="","",พย!N39)</f>
        <v/>
      </c>
      <c r="HI38" s="403" t="str">
        <f>IF(พย!O39="","",พย!O39)</f>
        <v/>
      </c>
      <c r="HJ38" s="403" t="str">
        <f>IF(พย!P39="","",พย!P39)</f>
        <v/>
      </c>
      <c r="HK38" s="403" t="str">
        <f>IF(พย!Q39="","",พย!Q39)</f>
        <v/>
      </c>
      <c r="HL38" s="403" t="str">
        <f>IF(พย!R39="","",พย!R39)</f>
        <v/>
      </c>
      <c r="HM38" s="403" t="str">
        <f>IF(พย!S39="","",พย!S39)</f>
        <v/>
      </c>
      <c r="HN38" s="403" t="str">
        <f>IF(พย!T39="","",พย!T39)</f>
        <v/>
      </c>
      <c r="HO38" s="403" t="str">
        <f>IF(พย!U39="","",พย!U39)</f>
        <v/>
      </c>
      <c r="HP38" s="403" t="str">
        <f>IF(พย!V39="","",พย!V39)</f>
        <v/>
      </c>
      <c r="HQ38" s="403" t="str">
        <f>IF(พย!W39="","",พย!W39)</f>
        <v/>
      </c>
      <c r="HR38" s="403" t="str">
        <f>IF(พย!X39="","",พย!X39)</f>
        <v/>
      </c>
      <c r="HS38" s="403" t="str">
        <f>IF(พย!Y39="","",พย!Y39)</f>
        <v/>
      </c>
      <c r="HT38" s="403" t="str">
        <f>IF(พย!Z39="","",พย!Z39)</f>
        <v/>
      </c>
      <c r="HU38" s="403" t="str">
        <f>IF(พย!AA39="","",พย!AA39)</f>
        <v/>
      </c>
      <c r="HV38" s="403" t="str">
        <f>IF(พย!AB39="","",พย!AB39)</f>
        <v/>
      </c>
      <c r="HW38" s="403" t="str">
        <f>IF(พย!AC39="","",พย!AC39)</f>
        <v/>
      </c>
      <c r="HX38" s="403" t="str">
        <f>IF(พย!AD39="","",พย!AD39)</f>
        <v/>
      </c>
      <c r="HY38" s="403" t="str">
        <f>IF(พย!AE39="","",พย!AE39)</f>
        <v/>
      </c>
      <c r="HZ38" s="403" t="str">
        <f>IF(พย!AF39="","",พย!AF39)</f>
        <v/>
      </c>
      <c r="IA38" s="403" t="str">
        <f>IF(พย!AG39="","",พย!AG39)</f>
        <v/>
      </c>
      <c r="IB38" s="403" t="str">
        <f>IF(พย!AH39="","",พย!AH39)</f>
        <v/>
      </c>
      <c r="IC38" s="403" t="str">
        <f>IF(พย!AI39="","",พย!AI39)</f>
        <v/>
      </c>
      <c r="ID38" s="402" t="str">
        <f>IF(พย!AJ39="","",พย!AJ39)</f>
        <v/>
      </c>
      <c r="IE38" s="401" t="str">
        <f>IF(ข้อมูลนร.2!D39="","",ข้อมูลนร.2!D39)</f>
        <v/>
      </c>
      <c r="IF38" s="402"/>
      <c r="IG38" s="404" t="str">
        <f>IF(ธค!E39="","",ธค!E39)</f>
        <v/>
      </c>
      <c r="IH38" s="404" t="str">
        <f>IF(ธค!F39="","",ธค!F39)</f>
        <v/>
      </c>
      <c r="II38" s="404" t="str">
        <f>IF(ธค!G39="","",ธค!G39)</f>
        <v/>
      </c>
      <c r="IJ38" s="404" t="str">
        <f>IF(ธค!H39="","",ธค!H39)</f>
        <v/>
      </c>
      <c r="IK38" s="404" t="str">
        <f>IF(ธค!I39="","",ธค!I39)</f>
        <v/>
      </c>
      <c r="IL38" s="404" t="str">
        <f>IF(ธค!J39="","",ธค!J39)</f>
        <v/>
      </c>
      <c r="IM38" s="404" t="str">
        <f>IF(ธค!K39="","",ธค!K39)</f>
        <v/>
      </c>
      <c r="IN38" s="404" t="str">
        <f>IF(ธค!L39="","",ธค!L39)</f>
        <v/>
      </c>
      <c r="IO38" s="404" t="str">
        <f>IF(ธค!M39="","",ธค!M39)</f>
        <v/>
      </c>
      <c r="IP38" s="404" t="str">
        <f>IF(ธค!N39="","",ธค!N39)</f>
        <v/>
      </c>
      <c r="IQ38" s="404" t="str">
        <f>IF(ธค!O39="","",ธค!O39)</f>
        <v/>
      </c>
      <c r="IR38" s="404" t="str">
        <f>IF(ธค!P39="","",ธค!P39)</f>
        <v/>
      </c>
      <c r="IS38" s="404" t="str">
        <f>IF(ธค!Q39="","",ธค!Q39)</f>
        <v/>
      </c>
      <c r="IT38" s="404" t="str">
        <f>IF(ธค!R39="","",ธค!R39)</f>
        <v/>
      </c>
      <c r="IU38" s="404" t="str">
        <f>IF(ธค!S39="","",ธค!S39)</f>
        <v/>
      </c>
      <c r="IV38" s="404" t="str">
        <f>IF(ธค!T39="","",ธค!T39)</f>
        <v/>
      </c>
      <c r="IW38" s="404" t="str">
        <f>IF(ธค!U39="","",ธค!U39)</f>
        <v/>
      </c>
      <c r="IX38" s="404" t="str">
        <f>IF(ธค!V39="","",ธค!V39)</f>
        <v/>
      </c>
      <c r="IY38" s="404" t="str">
        <f>IF(ธค!W39="","",ธค!W39)</f>
        <v/>
      </c>
      <c r="IZ38" s="404" t="str">
        <f>IF(ธค!X39="","",ธค!X39)</f>
        <v/>
      </c>
      <c r="JA38" s="404" t="str">
        <f>IF(ธค!Y39="","",ธค!Y39)</f>
        <v/>
      </c>
      <c r="JB38" s="404" t="str">
        <f>IF(ธค!Z39="","",ธค!Z39)</f>
        <v/>
      </c>
      <c r="JC38" s="404" t="str">
        <f>IF(ธค!AA39="","",ธค!AA39)</f>
        <v/>
      </c>
      <c r="JD38" s="404" t="str">
        <f>IF(ธค!AB39="","",ธค!AB39)</f>
        <v/>
      </c>
      <c r="JE38" s="404" t="str">
        <f>IF(ธค!AC39="","",ธค!AC39)</f>
        <v/>
      </c>
      <c r="JF38" s="404" t="str">
        <f>IF(ธค!AD39="","",ธค!AD39)</f>
        <v/>
      </c>
      <c r="JG38" s="404" t="str">
        <f>IF(ธค!AE39="","",ธค!AE39)</f>
        <v/>
      </c>
      <c r="JH38" s="404" t="str">
        <f>IF(ธค!AF39="","",ธค!AF39)</f>
        <v/>
      </c>
      <c r="JI38" s="404" t="str">
        <f>IF(ธค!AG39="","",ธค!AG39)</f>
        <v/>
      </c>
      <c r="JJ38" s="404" t="str">
        <f>IF(ธค!AH39="","",ธค!AH39)</f>
        <v/>
      </c>
      <c r="JK38" s="404" t="str">
        <f>IF(ธค!AI39="","",ธค!AI39)</f>
        <v/>
      </c>
      <c r="JL38" s="402" t="str">
        <f>IF(ธค!AJ39="","",ธค!AJ39)</f>
        <v/>
      </c>
      <c r="JM38" s="401" t="str">
        <f>IF(ข้อมูลนร.2!D39="","",ข้อมูลนร.2!D39)</f>
        <v/>
      </c>
      <c r="JN38" s="402"/>
      <c r="JO38" s="404" t="str">
        <f>IF(มค!E39="","",มค!E39)</f>
        <v/>
      </c>
      <c r="JP38" s="404" t="str">
        <f>IF(มค!F39="","",มค!F39)</f>
        <v/>
      </c>
      <c r="JQ38" s="404" t="str">
        <f>IF(มค!G39="","",มค!G39)</f>
        <v/>
      </c>
      <c r="JR38" s="404" t="str">
        <f>IF(มค!H39="","",มค!H39)</f>
        <v/>
      </c>
      <c r="JS38" s="404" t="str">
        <f>IF(มค!I39="","",มค!I39)</f>
        <v/>
      </c>
      <c r="JT38" s="404" t="str">
        <f>IF(มค!J39="","",มค!J39)</f>
        <v/>
      </c>
      <c r="JU38" s="404" t="str">
        <f>IF(มค!K39="","",มค!K39)</f>
        <v/>
      </c>
      <c r="JV38" s="404" t="str">
        <f>IF(มค!L39="","",มค!L39)</f>
        <v/>
      </c>
      <c r="JW38" s="404" t="str">
        <f>IF(มค!M39="","",มค!M39)</f>
        <v/>
      </c>
      <c r="JX38" s="404" t="str">
        <f>IF(มค!N39="","",มค!N39)</f>
        <v/>
      </c>
      <c r="JY38" s="404" t="str">
        <f>IF(มค!O39="","",มค!O39)</f>
        <v/>
      </c>
      <c r="JZ38" s="404" t="str">
        <f>IF(มค!P39="","",มค!P39)</f>
        <v/>
      </c>
      <c r="KA38" s="404" t="str">
        <f>IF(มค!Q39="","",มค!Q39)</f>
        <v/>
      </c>
      <c r="KB38" s="404" t="str">
        <f>IF(มค!R39="","",มค!R39)</f>
        <v/>
      </c>
      <c r="KC38" s="404" t="str">
        <f>IF(มค!S39="","",มค!S39)</f>
        <v/>
      </c>
      <c r="KD38" s="404" t="str">
        <f>IF(มค!T39="","",มค!T39)</f>
        <v/>
      </c>
      <c r="KE38" s="404" t="str">
        <f>IF(มค!U39="","",มค!U39)</f>
        <v/>
      </c>
      <c r="KF38" s="404" t="str">
        <f>IF(มค!V39="","",มค!V39)</f>
        <v/>
      </c>
      <c r="KG38" s="404" t="str">
        <f>IF(มค!W39="","",มค!W39)</f>
        <v/>
      </c>
      <c r="KH38" s="404" t="str">
        <f>IF(มค!X39="","",มค!X39)</f>
        <v/>
      </c>
      <c r="KI38" s="404" t="str">
        <f>IF(มค!Y39="","",มค!Y39)</f>
        <v/>
      </c>
      <c r="KJ38" s="404" t="str">
        <f>IF(มค!Z39="","",มค!Z39)</f>
        <v/>
      </c>
      <c r="KK38" s="404" t="str">
        <f>IF(มค!AA39="","",มค!AA39)</f>
        <v/>
      </c>
      <c r="KL38" s="404" t="str">
        <f>IF(มค!AB39="","",มค!AB39)</f>
        <v/>
      </c>
      <c r="KM38" s="404" t="str">
        <f>IF(มค!AC39="","",มค!AC39)</f>
        <v/>
      </c>
      <c r="KN38" s="404" t="str">
        <f>IF(มค!AD39="","",มค!AD39)</f>
        <v/>
      </c>
      <c r="KO38" s="404" t="str">
        <f>IF(มค!AE39="","",มค!AE39)</f>
        <v/>
      </c>
      <c r="KP38" s="404" t="str">
        <f>IF(มค!AF39="","",มค!AF39)</f>
        <v/>
      </c>
      <c r="KQ38" s="404" t="str">
        <f>IF(มค!AG39="","",มค!AG39)</f>
        <v/>
      </c>
      <c r="KR38" s="404" t="str">
        <f>IF(มค!AH39="","",มค!AH39)</f>
        <v/>
      </c>
      <c r="KS38" s="404" t="str">
        <f>IF(มค!AI39="","",มค!AI39)</f>
        <v/>
      </c>
      <c r="KT38" s="402" t="str">
        <f>IF(มค!AJ39="","",มค!AJ39)</f>
        <v/>
      </c>
      <c r="KU38" s="401" t="str">
        <f>IF(ข้อมูลนร.2!D39="","",ข้อมูลนร.2!D39)</f>
        <v/>
      </c>
      <c r="KV38" s="402"/>
      <c r="KW38" s="404" t="str">
        <f>IF(กพ!E39="","",กพ!E39)</f>
        <v/>
      </c>
      <c r="KX38" s="404" t="str">
        <f>IF(กพ!F39="","",กพ!F39)</f>
        <v/>
      </c>
      <c r="KY38" s="404" t="str">
        <f>IF(กพ!G39="","",กพ!G39)</f>
        <v/>
      </c>
      <c r="KZ38" s="404" t="str">
        <f>IF(กพ!H39="","",กพ!H39)</f>
        <v/>
      </c>
      <c r="LA38" s="404" t="str">
        <f>IF(กพ!I39="","",กพ!I39)</f>
        <v/>
      </c>
      <c r="LB38" s="404" t="str">
        <f>IF(กพ!J39="","",กพ!J39)</f>
        <v/>
      </c>
      <c r="LC38" s="404" t="str">
        <f>IF(กพ!K39="","",กพ!K39)</f>
        <v/>
      </c>
      <c r="LD38" s="404" t="str">
        <f>IF(กพ!L39="","",กพ!L39)</f>
        <v/>
      </c>
      <c r="LE38" s="404" t="str">
        <f>IF(กพ!M39="","",กพ!M39)</f>
        <v/>
      </c>
      <c r="LF38" s="404" t="str">
        <f>IF(กพ!N39="","",กพ!N39)</f>
        <v/>
      </c>
      <c r="LG38" s="404" t="str">
        <f>IF(กพ!O39="","",กพ!O39)</f>
        <v/>
      </c>
      <c r="LH38" s="404" t="str">
        <f>IF(กพ!P39="","",กพ!P39)</f>
        <v/>
      </c>
      <c r="LI38" s="404" t="str">
        <f>IF(กพ!Q39="","",กพ!Q39)</f>
        <v/>
      </c>
      <c r="LJ38" s="404" t="str">
        <f>IF(กพ!R39="","",กพ!R39)</f>
        <v/>
      </c>
      <c r="LK38" s="404" t="str">
        <f>IF(กพ!S39="","",กพ!S39)</f>
        <v/>
      </c>
      <c r="LL38" s="404" t="str">
        <f>IF(กพ!T39="","",กพ!T39)</f>
        <v/>
      </c>
      <c r="LM38" s="404" t="str">
        <f>IF(กพ!U39="","",กพ!U39)</f>
        <v/>
      </c>
      <c r="LN38" s="404" t="str">
        <f>IF(กพ!V39="","",กพ!V39)</f>
        <v/>
      </c>
      <c r="LO38" s="404" t="str">
        <f>IF(กพ!W39="","",กพ!W39)</f>
        <v/>
      </c>
      <c r="LP38" s="404" t="str">
        <f>IF(กพ!X39="","",กพ!X39)</f>
        <v/>
      </c>
      <c r="LQ38" s="404" t="str">
        <f>IF(กพ!Y39="","",กพ!Y39)</f>
        <v/>
      </c>
      <c r="LR38" s="404" t="str">
        <f>IF(กพ!Z39="","",กพ!Z39)</f>
        <v/>
      </c>
      <c r="LS38" s="404" t="str">
        <f>IF(กพ!AA39="","",กพ!AA39)</f>
        <v/>
      </c>
      <c r="LT38" s="404" t="str">
        <f>IF(กพ!AB39="","",กพ!AB39)</f>
        <v/>
      </c>
      <c r="LU38" s="404" t="str">
        <f>IF(กพ!AC39="","",กพ!AC39)</f>
        <v/>
      </c>
      <c r="LV38" s="404" t="str">
        <f>IF(กพ!AD39="","",กพ!AD39)</f>
        <v/>
      </c>
      <c r="LW38" s="404" t="str">
        <f>IF(กพ!AE39="","",กพ!AE39)</f>
        <v/>
      </c>
      <c r="LX38" s="404" t="str">
        <f>IF(กพ!AF39="","",กพ!AF39)</f>
        <v/>
      </c>
      <c r="LY38" s="404" t="str">
        <f>IF(กพ!AG39="","",กพ!AG39)</f>
        <v/>
      </c>
      <c r="LZ38" s="404" t="str">
        <f>IF(กพ!AH39="","",กพ!AH39)</f>
        <v/>
      </c>
      <c r="MA38" s="404" t="str">
        <f>IF(กพ!AI39="","",กพ!AI39)</f>
        <v/>
      </c>
      <c r="MB38" s="402" t="str">
        <f>IF(กพ!AJ39="","",กพ!AJ39)</f>
        <v/>
      </c>
      <c r="MC38" s="401" t="str">
        <f>IF(ข้อมูลนร.2!D39="","",ข้อมูลนร.2!D39)</f>
        <v/>
      </c>
      <c r="MD38" s="402"/>
      <c r="ME38" s="404" t="str">
        <f>IF(มีค!E39="","",มีค!E39)</f>
        <v/>
      </c>
      <c r="MF38" s="404" t="str">
        <f>IF(มีค!F39="","",มีค!F39)</f>
        <v/>
      </c>
      <c r="MG38" s="404" t="str">
        <f>IF(มีค!G39="","",มีค!G39)</f>
        <v/>
      </c>
      <c r="MH38" s="404" t="str">
        <f>IF(มีค!H39="","",มีค!H39)</f>
        <v/>
      </c>
      <c r="MI38" s="404" t="str">
        <f>IF(มีค!I39="","",มีค!I39)</f>
        <v/>
      </c>
      <c r="MJ38" s="404" t="str">
        <f>IF(มีค!J39="","",มีค!J39)</f>
        <v/>
      </c>
      <c r="MK38" s="404" t="str">
        <f>IF(มีค!K39="","",มีค!K39)</f>
        <v/>
      </c>
      <c r="ML38" s="404" t="str">
        <f>IF(มีค!L39="","",มีค!L39)</f>
        <v/>
      </c>
      <c r="MM38" s="404" t="str">
        <f>IF(มีค!M39="","",มีค!M39)</f>
        <v/>
      </c>
      <c r="MN38" s="404" t="str">
        <f>IF(มีค!N39="","",มีค!N39)</f>
        <v/>
      </c>
      <c r="MO38" s="404" t="str">
        <f>IF(มีค!O39="","",มีค!O39)</f>
        <v/>
      </c>
      <c r="MP38" s="404" t="str">
        <f>IF(มีค!P39="","",มีค!P39)</f>
        <v/>
      </c>
      <c r="MQ38" s="404" t="str">
        <f>IF(มีค!Q39="","",มีค!Q39)</f>
        <v/>
      </c>
      <c r="MR38" s="404" t="str">
        <f>IF(มีค!R39="","",มีค!R39)</f>
        <v/>
      </c>
      <c r="MS38" s="404" t="str">
        <f>IF(มีค!S39="","",มีค!S39)</f>
        <v/>
      </c>
      <c r="MT38" s="404" t="str">
        <f>IF(มีค!T39="","",มีค!T39)</f>
        <v/>
      </c>
      <c r="MU38" s="404" t="str">
        <f>IF(มีค!U39="","",มีค!U39)</f>
        <v/>
      </c>
      <c r="MV38" s="404" t="str">
        <f>IF(มีค!V39="","",มีค!V39)</f>
        <v/>
      </c>
      <c r="MW38" s="404" t="str">
        <f>IF(มีค!W39="","",มีค!W39)</f>
        <v/>
      </c>
      <c r="MX38" s="404" t="str">
        <f>IF(มีค!X39="","",มีค!X39)</f>
        <v/>
      </c>
      <c r="MY38" s="404" t="str">
        <f>IF(มีค!Y39="","",มีค!Y39)</f>
        <v/>
      </c>
      <c r="MZ38" s="404" t="str">
        <f>IF(มีค!Z39="","",มีค!Z39)</f>
        <v/>
      </c>
      <c r="NA38" s="404" t="str">
        <f>IF(มีค!AA39="","",มีค!AA39)</f>
        <v/>
      </c>
      <c r="NB38" s="404" t="str">
        <f>IF(มีค!AB39="","",มีค!AB39)</f>
        <v/>
      </c>
      <c r="NC38" s="404" t="str">
        <f>IF(มีค!AC39="","",มีค!AC39)</f>
        <v/>
      </c>
      <c r="ND38" s="404" t="str">
        <f>IF(มีค!AD39="","",มีค!AD39)</f>
        <v/>
      </c>
      <c r="NE38" s="404" t="str">
        <f>IF(มีค!AE39="","",มีค!AE39)</f>
        <v/>
      </c>
      <c r="NF38" s="404" t="str">
        <f>IF(มีค!AF39="","",มีค!AF39)</f>
        <v/>
      </c>
      <c r="NG38" s="404" t="str">
        <f>IF(มีค!AG39="","",มีค!AG39)</f>
        <v/>
      </c>
      <c r="NH38" s="404" t="str">
        <f>IF(มีค!AH39="","",มีค!AH39)</f>
        <v/>
      </c>
      <c r="NI38" s="404" t="str">
        <f>IF(มีค!AI39="","",มีค!AI39)</f>
        <v/>
      </c>
      <c r="NJ38" s="402" t="str">
        <f>IF(มีค!AJ39="","",มีค!AJ39)</f>
        <v/>
      </c>
    </row>
    <row r="39" spans="1:374" s="231" customFormat="1" ht="18" customHeight="1">
      <c r="A39" s="401" t="str">
        <f>IF(ข้อมูลนร.2!D40="","",ข้อมูลนร.2!D40)</f>
        <v/>
      </c>
      <c r="B39" s="402"/>
      <c r="C39" s="403" t="str">
        <f>IF(พค!E40="","",พค!E40)</f>
        <v/>
      </c>
      <c r="D39" s="403" t="str">
        <f>IF(พค!F40="","",พค!F40)</f>
        <v/>
      </c>
      <c r="E39" s="403" t="str">
        <f>IF(พค!G40="","",พค!G40)</f>
        <v/>
      </c>
      <c r="F39" s="403" t="str">
        <f>IF(พค!H40="","",พค!H40)</f>
        <v/>
      </c>
      <c r="G39" s="403" t="str">
        <f>IF(พค!I40="","",พค!I40)</f>
        <v/>
      </c>
      <c r="H39" s="403" t="str">
        <f>IF(พค!J40="","",พค!J40)</f>
        <v/>
      </c>
      <c r="I39" s="403" t="str">
        <f>IF(พค!K40="","",พค!K40)</f>
        <v/>
      </c>
      <c r="J39" s="403" t="str">
        <f>IF(พค!L40="","",พค!L40)</f>
        <v/>
      </c>
      <c r="K39" s="403" t="str">
        <f>IF(พค!M40="","",พค!M40)</f>
        <v/>
      </c>
      <c r="L39" s="403" t="str">
        <f>IF(พค!N40="","",พค!N40)</f>
        <v/>
      </c>
      <c r="M39" s="403" t="str">
        <f>IF(พค!O40="","",พค!O40)</f>
        <v/>
      </c>
      <c r="N39" s="403" t="str">
        <f>IF(พค!P40="","",พค!P40)</f>
        <v/>
      </c>
      <c r="O39" s="403" t="str">
        <f>IF(พค!Q40="","",พค!Q40)</f>
        <v/>
      </c>
      <c r="P39" s="403" t="str">
        <f>IF(พค!R40="","",พค!R40)</f>
        <v/>
      </c>
      <c r="Q39" s="403" t="str">
        <f>IF(พค!S40="","",พค!S40)</f>
        <v/>
      </c>
      <c r="R39" s="403" t="str">
        <f>IF(พค!T40="","",พค!T40)</f>
        <v/>
      </c>
      <c r="S39" s="403" t="str">
        <f>IF(พค!U40="","",พค!U40)</f>
        <v/>
      </c>
      <c r="T39" s="403" t="str">
        <f>IF(พค!V40="","",พค!V40)</f>
        <v/>
      </c>
      <c r="U39" s="403" t="str">
        <f>IF(พค!W40="","",พค!W40)</f>
        <v/>
      </c>
      <c r="V39" s="403" t="str">
        <f>IF(พค!X40="","",พค!X40)</f>
        <v/>
      </c>
      <c r="W39" s="403" t="str">
        <f>IF(พค!Y40="","",พค!Y40)</f>
        <v/>
      </c>
      <c r="X39" s="403" t="str">
        <f>IF(พค!Z40="","",พค!Z40)</f>
        <v/>
      </c>
      <c r="Y39" s="403" t="str">
        <f>IF(พค!AA40="","",พค!AA40)</f>
        <v/>
      </c>
      <c r="Z39" s="403" t="str">
        <f>IF(พค!AB40="","",พค!AB40)</f>
        <v/>
      </c>
      <c r="AA39" s="403" t="str">
        <f>IF(พค!AC40="","",พค!AC40)</f>
        <v/>
      </c>
      <c r="AB39" s="403" t="str">
        <f>IF(พค!AD40="","",พค!AD40)</f>
        <v/>
      </c>
      <c r="AC39" s="403" t="str">
        <f>IF(พค!AE40="","",พค!AE40)</f>
        <v/>
      </c>
      <c r="AD39" s="403" t="str">
        <f>IF(พค!AF40="","",พค!AF40)</f>
        <v/>
      </c>
      <c r="AE39" s="403" t="str">
        <f>IF(พค!AG40="","",พค!AG40)</f>
        <v/>
      </c>
      <c r="AF39" s="403" t="str">
        <f>IF(พค!AH40="","",พค!AH40)</f>
        <v/>
      </c>
      <c r="AG39" s="403" t="str">
        <f>IF(พค!AI40="","",พค!AI40)</f>
        <v/>
      </c>
      <c r="AH39" s="402" t="str">
        <f>IF(พค!AJ40="","",พค!AJ40)</f>
        <v/>
      </c>
      <c r="AI39" s="401" t="str">
        <f>IF(ข้อมูลนร.2!D40="","",ข้อมูลนร.2!D40)</f>
        <v/>
      </c>
      <c r="AJ39" s="402"/>
      <c r="AK39" s="404" t="str">
        <f>IF(มิย!E40="","",มิย!E40)</f>
        <v/>
      </c>
      <c r="AL39" s="404" t="str">
        <f>IF(มิย!F40="","",มิย!F40)</f>
        <v/>
      </c>
      <c r="AM39" s="404" t="str">
        <f>IF(มิย!G40="","",มิย!G40)</f>
        <v/>
      </c>
      <c r="AN39" s="404" t="str">
        <f>IF(มิย!H40="","",มิย!H40)</f>
        <v/>
      </c>
      <c r="AO39" s="404" t="str">
        <f>IF(มิย!I40="","",มิย!I40)</f>
        <v/>
      </c>
      <c r="AP39" s="404" t="str">
        <f>IF(มิย!J40="","",มิย!J40)</f>
        <v/>
      </c>
      <c r="AQ39" s="404" t="str">
        <f>IF(มิย!K40="","",มิย!K40)</f>
        <v/>
      </c>
      <c r="AR39" s="404" t="str">
        <f>IF(มิย!L40="","",มิย!L40)</f>
        <v/>
      </c>
      <c r="AS39" s="404" t="str">
        <f>IF(มิย!M40="","",มิย!M40)</f>
        <v/>
      </c>
      <c r="AT39" s="404" t="str">
        <f>IF(มิย!N40="","",มิย!N40)</f>
        <v/>
      </c>
      <c r="AU39" s="404" t="str">
        <f>IF(มิย!O40="","",มิย!O40)</f>
        <v/>
      </c>
      <c r="AV39" s="404" t="str">
        <f>IF(มิย!P40="","",มิย!P40)</f>
        <v/>
      </c>
      <c r="AW39" s="404" t="str">
        <f>IF(มิย!Q40="","",มิย!Q40)</f>
        <v/>
      </c>
      <c r="AX39" s="404" t="str">
        <f>IF(มิย!R40="","",มิย!R40)</f>
        <v/>
      </c>
      <c r="AY39" s="404" t="str">
        <f>IF(มิย!S40="","",มิย!S40)</f>
        <v/>
      </c>
      <c r="AZ39" s="404" t="str">
        <f>IF(มิย!T40="","",มิย!T40)</f>
        <v/>
      </c>
      <c r="BA39" s="404" t="str">
        <f>IF(มิย!U40="","",มิย!U40)</f>
        <v/>
      </c>
      <c r="BB39" s="404" t="str">
        <f>IF(มิย!V40="","",มิย!V40)</f>
        <v/>
      </c>
      <c r="BC39" s="404" t="str">
        <f>IF(มิย!W40="","",มิย!W40)</f>
        <v/>
      </c>
      <c r="BD39" s="404" t="str">
        <f>IF(มิย!X40="","",มิย!X40)</f>
        <v/>
      </c>
      <c r="BE39" s="404" t="str">
        <f>IF(มิย!Y40="","",มิย!Y40)</f>
        <v/>
      </c>
      <c r="BF39" s="404" t="str">
        <f>IF(มิย!Z40="","",มิย!Z40)</f>
        <v/>
      </c>
      <c r="BG39" s="404" t="str">
        <f>IF(มิย!AA40="","",มิย!AA40)</f>
        <v/>
      </c>
      <c r="BH39" s="404" t="str">
        <f>IF(มิย!AB40="","",มิย!AB40)</f>
        <v/>
      </c>
      <c r="BI39" s="404" t="str">
        <f>IF(มิย!AC40="","",มิย!AC40)</f>
        <v/>
      </c>
      <c r="BJ39" s="404" t="str">
        <f>IF(มิย!AD40="","",มิย!AD40)</f>
        <v/>
      </c>
      <c r="BK39" s="404" t="str">
        <f>IF(มิย!AE40="","",มิย!AE40)</f>
        <v/>
      </c>
      <c r="BL39" s="404" t="str">
        <f>IF(มิย!AF40="","",มิย!AF40)</f>
        <v/>
      </c>
      <c r="BM39" s="404" t="str">
        <f>IF(มิย!AG40="","",มิย!AG40)</f>
        <v/>
      </c>
      <c r="BN39" s="404" t="str">
        <f>IF(มิย!AH40="","",มิย!AH40)</f>
        <v/>
      </c>
      <c r="BO39" s="404" t="str">
        <f>IF(มิย!AI40="","",มิย!AI40)</f>
        <v/>
      </c>
      <c r="BP39" s="402" t="str">
        <f>IF(มิย!AJ40="","",มิย!AJ40)</f>
        <v/>
      </c>
      <c r="BQ39" s="401" t="str">
        <f>IF(ข้อมูลนร.2!D40="","",ข้อมูลนร.2!D40)</f>
        <v/>
      </c>
      <c r="BR39" s="402"/>
      <c r="BS39" s="402" t="str">
        <f>IF(กค!E40="","",กค!E40)</f>
        <v/>
      </c>
      <c r="BT39" s="404" t="str">
        <f>IF(กค!F40="","",กค!F40)</f>
        <v/>
      </c>
      <c r="BU39" s="404" t="str">
        <f>IF(กค!G40="","",กค!G40)</f>
        <v/>
      </c>
      <c r="BV39" s="404" t="str">
        <f>IF(กค!H40="","",กค!H40)</f>
        <v/>
      </c>
      <c r="BW39" s="404" t="str">
        <f>IF(กค!I40="","",กค!I40)</f>
        <v/>
      </c>
      <c r="BX39" s="404" t="str">
        <f>IF(กค!J40="","",กค!J40)</f>
        <v/>
      </c>
      <c r="BY39" s="404" t="str">
        <f>IF(กค!K40="","",กค!K40)</f>
        <v/>
      </c>
      <c r="BZ39" s="404" t="str">
        <f>IF(กค!L40="","",กค!L40)</f>
        <v/>
      </c>
      <c r="CA39" s="404" t="str">
        <f>IF(กค!M40="","",กค!M40)</f>
        <v/>
      </c>
      <c r="CB39" s="404" t="str">
        <f>IF(กค!N40="","",กค!N40)</f>
        <v/>
      </c>
      <c r="CC39" s="404" t="str">
        <f>IF(กค!O40="","",กค!O40)</f>
        <v/>
      </c>
      <c r="CD39" s="404" t="str">
        <f>IF(กค!P40="","",กค!P40)</f>
        <v/>
      </c>
      <c r="CE39" s="404" t="str">
        <f>IF(กค!Q40="","",กค!Q40)</f>
        <v/>
      </c>
      <c r="CF39" s="404" t="str">
        <f>IF(กค!R40="","",กค!R40)</f>
        <v/>
      </c>
      <c r="CG39" s="404" t="str">
        <f>IF(กค!S40="","",กค!S40)</f>
        <v/>
      </c>
      <c r="CH39" s="404" t="str">
        <f>IF(กค!T40="","",กค!T40)</f>
        <v/>
      </c>
      <c r="CI39" s="404" t="str">
        <f>IF(กค!U40="","",กค!U40)</f>
        <v/>
      </c>
      <c r="CJ39" s="404" t="str">
        <f>IF(กค!V40="","",กค!V40)</f>
        <v/>
      </c>
      <c r="CK39" s="404" t="str">
        <f>IF(กค!W40="","",กค!W40)</f>
        <v/>
      </c>
      <c r="CL39" s="404" t="str">
        <f>IF(กค!X40="","",กค!X40)</f>
        <v/>
      </c>
      <c r="CM39" s="404" t="str">
        <f>IF(กค!Y40="","",กค!Y40)</f>
        <v/>
      </c>
      <c r="CN39" s="404" t="str">
        <f>IF(กค!Z40="","",กค!Z40)</f>
        <v/>
      </c>
      <c r="CO39" s="404" t="str">
        <f>IF(กค!AA40="","",กค!AA40)</f>
        <v/>
      </c>
      <c r="CP39" s="404" t="str">
        <f>IF(กค!AB40="","",กค!AB40)</f>
        <v/>
      </c>
      <c r="CQ39" s="404" t="str">
        <f>IF(กค!AC40="","",กค!AC40)</f>
        <v/>
      </c>
      <c r="CR39" s="404" t="str">
        <f>IF(กค!AD40="","",กค!AD40)</f>
        <v/>
      </c>
      <c r="CS39" s="404" t="str">
        <f>IF(กค!AE40="","",กค!AE40)</f>
        <v/>
      </c>
      <c r="CT39" s="404" t="str">
        <f>IF(กค!AF40="","",กค!AF40)</f>
        <v/>
      </c>
      <c r="CU39" s="404" t="str">
        <f>IF(กค!AG40="","",กค!AG40)</f>
        <v/>
      </c>
      <c r="CV39" s="404" t="str">
        <f>IF(กค!AH40="","",กค!AH40)</f>
        <v/>
      </c>
      <c r="CW39" s="404" t="str">
        <f>IF(กค!AI40="","",กค!AI40)</f>
        <v/>
      </c>
      <c r="CX39" s="402" t="str">
        <f>IF(กค!AJ40="","",กค!AJ40)</f>
        <v/>
      </c>
      <c r="CY39" s="401" t="str">
        <f>IF(ข้อมูลนร.2!D40="","",ข้อมูลนร.2!D40)</f>
        <v/>
      </c>
      <c r="CZ39" s="402"/>
      <c r="DA39" s="404" t="str">
        <f>IF(สค!E40="","",สค!E40)</f>
        <v/>
      </c>
      <c r="DB39" s="404" t="str">
        <f>IF(สค!F40="","",สค!F40)</f>
        <v/>
      </c>
      <c r="DC39" s="404" t="str">
        <f>IF(สค!G40="","",สค!G40)</f>
        <v/>
      </c>
      <c r="DD39" s="404" t="str">
        <f>IF(สค!H40="","",สค!H40)</f>
        <v/>
      </c>
      <c r="DE39" s="404" t="str">
        <f>IF(สค!I40="","",สค!I40)</f>
        <v/>
      </c>
      <c r="DF39" s="404" t="str">
        <f>IF(สค!J40="","",สค!J40)</f>
        <v/>
      </c>
      <c r="DG39" s="404" t="str">
        <f>IF(สค!K40="","",สค!K40)</f>
        <v/>
      </c>
      <c r="DH39" s="404" t="str">
        <f>IF(สค!L40="","",สค!L40)</f>
        <v/>
      </c>
      <c r="DI39" s="404" t="str">
        <f>IF(สค!M40="","",สค!M40)</f>
        <v/>
      </c>
      <c r="DJ39" s="404" t="str">
        <f>IF(สค!N40="","",สค!N40)</f>
        <v/>
      </c>
      <c r="DK39" s="404" t="str">
        <f>IF(สค!O40="","",สค!O40)</f>
        <v/>
      </c>
      <c r="DL39" s="404" t="str">
        <f>IF(สค!P40="","",สค!P40)</f>
        <v/>
      </c>
      <c r="DM39" s="404" t="str">
        <f>IF(สค!Q40="","",สค!Q40)</f>
        <v/>
      </c>
      <c r="DN39" s="404" t="str">
        <f>IF(สค!R40="","",สค!R40)</f>
        <v/>
      </c>
      <c r="DO39" s="404" t="str">
        <f>IF(สค!S40="","",สค!S40)</f>
        <v/>
      </c>
      <c r="DP39" s="404" t="str">
        <f>IF(สค!T40="","",สค!T40)</f>
        <v/>
      </c>
      <c r="DQ39" s="404" t="str">
        <f>IF(สค!U40="","",สค!U40)</f>
        <v/>
      </c>
      <c r="DR39" s="404" t="str">
        <f>IF(สค!V40="","",สค!V40)</f>
        <v/>
      </c>
      <c r="DS39" s="404" t="str">
        <f>IF(สค!W40="","",สค!W40)</f>
        <v/>
      </c>
      <c r="DT39" s="404" t="str">
        <f>IF(สค!X40="","",สค!X40)</f>
        <v/>
      </c>
      <c r="DU39" s="404" t="str">
        <f>IF(สค!Y40="","",สค!Y40)</f>
        <v/>
      </c>
      <c r="DV39" s="404" t="str">
        <f>IF(สค!Z40="","",สค!Z40)</f>
        <v/>
      </c>
      <c r="DW39" s="404" t="str">
        <f>IF(สค!AA40="","",สค!AA40)</f>
        <v/>
      </c>
      <c r="DX39" s="404" t="str">
        <f>IF(สค!AB40="","",สค!AB40)</f>
        <v/>
      </c>
      <c r="DY39" s="404" t="str">
        <f>IF(สค!AC40="","",สค!AC40)</f>
        <v/>
      </c>
      <c r="DZ39" s="404" t="str">
        <f>IF(สค!AD40="","",สค!AD40)</f>
        <v/>
      </c>
      <c r="EA39" s="404" t="str">
        <f>IF(สค!AE40="","",สค!AE40)</f>
        <v/>
      </c>
      <c r="EB39" s="404" t="str">
        <f>IF(สค!AF40="","",สค!AF40)</f>
        <v/>
      </c>
      <c r="EC39" s="404" t="str">
        <f>IF(สค!AG40="","",สค!AG40)</f>
        <v/>
      </c>
      <c r="ED39" s="404" t="str">
        <f>IF(สค!AH40="","",สค!AH40)</f>
        <v/>
      </c>
      <c r="EE39" s="404" t="str">
        <f>IF(สค!AI40="","",สค!AI40)</f>
        <v/>
      </c>
      <c r="EF39" s="402" t="str">
        <f>IF(สค!AJ40="","",สค!AJ40)</f>
        <v/>
      </c>
      <c r="EG39" s="401" t="str">
        <f>IF(ข้อมูลนร.2!D40="","",ข้อมูลนร.2!D40)</f>
        <v/>
      </c>
      <c r="EH39" s="402"/>
      <c r="EI39" s="404" t="str">
        <f>IF(กย!E40="","",กย!E40)</f>
        <v/>
      </c>
      <c r="EJ39" s="404" t="str">
        <f>IF(กย!F40="","",กย!F40)</f>
        <v/>
      </c>
      <c r="EK39" s="404" t="str">
        <f>IF(กย!G40="","",กย!G40)</f>
        <v/>
      </c>
      <c r="EL39" s="404" t="str">
        <f>IF(กย!H40="","",กย!H40)</f>
        <v/>
      </c>
      <c r="EM39" s="404" t="str">
        <f>IF(กย!I40="","",กย!I40)</f>
        <v/>
      </c>
      <c r="EN39" s="404" t="str">
        <f>IF(กย!J40="","",กย!J40)</f>
        <v/>
      </c>
      <c r="EO39" s="404" t="str">
        <f>IF(กย!K40="","",กย!K40)</f>
        <v/>
      </c>
      <c r="EP39" s="404" t="str">
        <f>IF(กย!L40="","",กย!L40)</f>
        <v/>
      </c>
      <c r="EQ39" s="404" t="str">
        <f>IF(กย!M40="","",กย!M40)</f>
        <v/>
      </c>
      <c r="ER39" s="404" t="str">
        <f>IF(กย!N40="","",กย!N40)</f>
        <v/>
      </c>
      <c r="ES39" s="404" t="str">
        <f>IF(กย!O40="","",กย!O40)</f>
        <v/>
      </c>
      <c r="ET39" s="404" t="str">
        <f>IF(กย!P40="","",กย!P40)</f>
        <v/>
      </c>
      <c r="EU39" s="404" t="str">
        <f>IF(กย!Q40="","",กย!Q40)</f>
        <v/>
      </c>
      <c r="EV39" s="404" t="str">
        <f>IF(กย!R40="","",กย!R40)</f>
        <v/>
      </c>
      <c r="EW39" s="404" t="str">
        <f>IF(กย!S40="","",กย!S40)</f>
        <v/>
      </c>
      <c r="EX39" s="404" t="str">
        <f>IF(กย!T40="","",กย!T40)</f>
        <v/>
      </c>
      <c r="EY39" s="404" t="str">
        <f>IF(กย!U40="","",กย!U40)</f>
        <v/>
      </c>
      <c r="EZ39" s="404" t="str">
        <f>IF(กย!V40="","",กย!V40)</f>
        <v/>
      </c>
      <c r="FA39" s="404" t="str">
        <f>IF(กย!W40="","",กย!W40)</f>
        <v/>
      </c>
      <c r="FB39" s="404" t="str">
        <f>IF(กย!X40="","",กย!X40)</f>
        <v/>
      </c>
      <c r="FC39" s="404" t="str">
        <f>IF(กย!Y40="","",กย!Y40)</f>
        <v/>
      </c>
      <c r="FD39" s="404" t="str">
        <f>IF(กย!Z40="","",กย!Z40)</f>
        <v/>
      </c>
      <c r="FE39" s="404" t="str">
        <f>IF(กย!AA40="","",กย!AA40)</f>
        <v/>
      </c>
      <c r="FF39" s="404" t="str">
        <f>IF(กย!AB40="","",กย!AB40)</f>
        <v/>
      </c>
      <c r="FG39" s="404" t="str">
        <f>IF(กย!AC40="","",กย!AC40)</f>
        <v/>
      </c>
      <c r="FH39" s="404" t="str">
        <f>IF(กย!AD40="","",กย!AD40)</f>
        <v/>
      </c>
      <c r="FI39" s="404" t="str">
        <f>IF(กย!AE40="","",กย!AE40)</f>
        <v/>
      </c>
      <c r="FJ39" s="404" t="str">
        <f>IF(กย!AF40="","",กย!AF40)</f>
        <v/>
      </c>
      <c r="FK39" s="404" t="str">
        <f>IF(กย!AG40="","",กย!AG40)</f>
        <v/>
      </c>
      <c r="FL39" s="404" t="str">
        <f>IF(กย!AH40="","",กย!AH40)</f>
        <v/>
      </c>
      <c r="FM39" s="404" t="str">
        <f>IF(กย!AI40="","",กย!AI40)</f>
        <v/>
      </c>
      <c r="FN39" s="402" t="str">
        <f>IF(กย!AJ40="","",กย!AJ40)</f>
        <v/>
      </c>
      <c r="FO39" s="401" t="str">
        <f>IF(ข้อมูลนร.2!D40="","",ข้อมูลนร.2!D40)</f>
        <v/>
      </c>
      <c r="FP39" s="402"/>
      <c r="FQ39" s="404" t="str">
        <f>IF(ตค!E40="","",ตค!E40)</f>
        <v/>
      </c>
      <c r="FR39" s="404" t="str">
        <f>IF(ตค!F40="","",ตค!F40)</f>
        <v/>
      </c>
      <c r="FS39" s="404" t="str">
        <f>IF(ตค!G40="","",ตค!G40)</f>
        <v/>
      </c>
      <c r="FT39" s="404" t="str">
        <f>IF(ตค!H40="","",ตค!H40)</f>
        <v/>
      </c>
      <c r="FU39" s="404" t="str">
        <f>IF(ตค!I40="","",ตค!I40)</f>
        <v/>
      </c>
      <c r="FV39" s="404" t="str">
        <f>IF(ตค!J40="","",ตค!J40)</f>
        <v/>
      </c>
      <c r="FW39" s="404" t="str">
        <f>IF(ตค!K40="","",ตค!K40)</f>
        <v/>
      </c>
      <c r="FX39" s="404" t="str">
        <f>IF(ตค!L40="","",ตค!L40)</f>
        <v/>
      </c>
      <c r="FY39" s="404" t="str">
        <f>IF(ตค!M40="","",ตค!M40)</f>
        <v/>
      </c>
      <c r="FZ39" s="404" t="str">
        <f>IF(ตค!N40="","",ตค!N40)</f>
        <v/>
      </c>
      <c r="GA39" s="404" t="str">
        <f>IF(ตค!O40="","",ตค!O40)</f>
        <v/>
      </c>
      <c r="GB39" s="404" t="str">
        <f>IF(ตค!P40="","",ตค!P40)</f>
        <v/>
      </c>
      <c r="GC39" s="404" t="str">
        <f>IF(ตค!Q40="","",ตค!Q40)</f>
        <v/>
      </c>
      <c r="GD39" s="404" t="str">
        <f>IF(ตค!R40="","",ตค!R40)</f>
        <v/>
      </c>
      <c r="GE39" s="404" t="str">
        <f>IF(ตค!S40="","",ตค!S40)</f>
        <v/>
      </c>
      <c r="GF39" s="404" t="str">
        <f>IF(ตค!T40="","",ตค!T40)</f>
        <v/>
      </c>
      <c r="GG39" s="404" t="str">
        <f>IF(ตค!U40="","",ตค!U40)</f>
        <v/>
      </c>
      <c r="GH39" s="404" t="str">
        <f>IF(ตค!V40="","",ตค!V40)</f>
        <v/>
      </c>
      <c r="GI39" s="404" t="str">
        <f>IF(ตค!W40="","",ตค!W40)</f>
        <v/>
      </c>
      <c r="GJ39" s="404" t="str">
        <f>IF(ตค!X40="","",ตค!X40)</f>
        <v/>
      </c>
      <c r="GK39" s="404" t="str">
        <f>IF(ตค!Y40="","",ตค!Y40)</f>
        <v/>
      </c>
      <c r="GL39" s="404" t="str">
        <f>IF(ตค!Z40="","",ตค!Z40)</f>
        <v/>
      </c>
      <c r="GM39" s="404" t="str">
        <f>IF(ตค!AA40="","",ตค!AA40)</f>
        <v/>
      </c>
      <c r="GN39" s="404" t="str">
        <f>IF(ตค!AB40="","",ตค!AB40)</f>
        <v/>
      </c>
      <c r="GO39" s="404" t="str">
        <f>IF(ตค!AC40="","",ตค!AC40)</f>
        <v/>
      </c>
      <c r="GP39" s="404" t="str">
        <f>IF(ตค!AD40="","",ตค!AD40)</f>
        <v/>
      </c>
      <c r="GQ39" s="404" t="str">
        <f>IF(ตค!AE40="","",ตค!AE40)</f>
        <v/>
      </c>
      <c r="GR39" s="404" t="str">
        <f>IF(ตค!AF40="","",ตค!AF40)</f>
        <v/>
      </c>
      <c r="GS39" s="404" t="str">
        <f>IF(ตค!AG40="","",ตค!AG40)</f>
        <v/>
      </c>
      <c r="GT39" s="404" t="str">
        <f>IF(ตค!AH40="","",ตค!AH40)</f>
        <v/>
      </c>
      <c r="GU39" s="404" t="str">
        <f>IF(ตค!AI40="","",ตค!AI40)</f>
        <v/>
      </c>
      <c r="GV39" s="402" t="str">
        <f>IF(ตค!AJ40="","",ตค!AJ40)</f>
        <v/>
      </c>
      <c r="GW39" s="401" t="str">
        <f>IF(ข้อมูลนร.2!D40="","",ข้อมูลนร.2!D40)</f>
        <v/>
      </c>
      <c r="GX39" s="402"/>
      <c r="GY39" s="403" t="str">
        <f>IF(พย!E40="","",พย!E40)</f>
        <v/>
      </c>
      <c r="GZ39" s="403" t="str">
        <f>IF(พย!F40="","",พย!F40)</f>
        <v/>
      </c>
      <c r="HA39" s="403" t="str">
        <f>IF(พย!G40="","",พย!G40)</f>
        <v/>
      </c>
      <c r="HB39" s="403" t="str">
        <f>IF(พย!H40="","",พย!H40)</f>
        <v/>
      </c>
      <c r="HC39" s="403" t="str">
        <f>IF(พย!I40="","",พย!I40)</f>
        <v/>
      </c>
      <c r="HD39" s="403" t="str">
        <f>IF(พย!J40="","",พย!J40)</f>
        <v/>
      </c>
      <c r="HE39" s="403" t="str">
        <f>IF(พย!K40="","",พย!K40)</f>
        <v/>
      </c>
      <c r="HF39" s="403" t="str">
        <f>IF(พย!L40="","",พย!L40)</f>
        <v/>
      </c>
      <c r="HG39" s="403" t="str">
        <f>IF(พย!M40="","",พย!M40)</f>
        <v/>
      </c>
      <c r="HH39" s="403" t="str">
        <f>IF(พย!N40="","",พย!N40)</f>
        <v/>
      </c>
      <c r="HI39" s="403" t="str">
        <f>IF(พย!O40="","",พย!O40)</f>
        <v/>
      </c>
      <c r="HJ39" s="403" t="str">
        <f>IF(พย!P40="","",พย!P40)</f>
        <v/>
      </c>
      <c r="HK39" s="403" t="str">
        <f>IF(พย!Q40="","",พย!Q40)</f>
        <v/>
      </c>
      <c r="HL39" s="403" t="str">
        <f>IF(พย!R40="","",พย!R40)</f>
        <v/>
      </c>
      <c r="HM39" s="403" t="str">
        <f>IF(พย!S40="","",พย!S40)</f>
        <v/>
      </c>
      <c r="HN39" s="403" t="str">
        <f>IF(พย!T40="","",พย!T40)</f>
        <v/>
      </c>
      <c r="HO39" s="403" t="str">
        <f>IF(พย!U40="","",พย!U40)</f>
        <v/>
      </c>
      <c r="HP39" s="403" t="str">
        <f>IF(พย!V40="","",พย!V40)</f>
        <v/>
      </c>
      <c r="HQ39" s="403" t="str">
        <f>IF(พย!W40="","",พย!W40)</f>
        <v/>
      </c>
      <c r="HR39" s="403" t="str">
        <f>IF(พย!X40="","",พย!X40)</f>
        <v/>
      </c>
      <c r="HS39" s="403" t="str">
        <f>IF(พย!Y40="","",พย!Y40)</f>
        <v/>
      </c>
      <c r="HT39" s="403" t="str">
        <f>IF(พย!Z40="","",พย!Z40)</f>
        <v/>
      </c>
      <c r="HU39" s="403" t="str">
        <f>IF(พย!AA40="","",พย!AA40)</f>
        <v/>
      </c>
      <c r="HV39" s="403" t="str">
        <f>IF(พย!AB40="","",พย!AB40)</f>
        <v/>
      </c>
      <c r="HW39" s="403" t="str">
        <f>IF(พย!AC40="","",พย!AC40)</f>
        <v/>
      </c>
      <c r="HX39" s="403" t="str">
        <f>IF(พย!AD40="","",พย!AD40)</f>
        <v/>
      </c>
      <c r="HY39" s="403" t="str">
        <f>IF(พย!AE40="","",พย!AE40)</f>
        <v/>
      </c>
      <c r="HZ39" s="403" t="str">
        <f>IF(พย!AF40="","",พย!AF40)</f>
        <v/>
      </c>
      <c r="IA39" s="403" t="str">
        <f>IF(พย!AG40="","",พย!AG40)</f>
        <v/>
      </c>
      <c r="IB39" s="403" t="str">
        <f>IF(พย!AH40="","",พย!AH40)</f>
        <v/>
      </c>
      <c r="IC39" s="403" t="str">
        <f>IF(พย!AI40="","",พย!AI40)</f>
        <v/>
      </c>
      <c r="ID39" s="402" t="str">
        <f>IF(พย!AJ40="","",พย!AJ40)</f>
        <v/>
      </c>
      <c r="IE39" s="401" t="str">
        <f>IF(ข้อมูลนร.2!D40="","",ข้อมูลนร.2!D40)</f>
        <v/>
      </c>
      <c r="IF39" s="402"/>
      <c r="IG39" s="404" t="str">
        <f>IF(ธค!E40="","",ธค!E40)</f>
        <v/>
      </c>
      <c r="IH39" s="404" t="str">
        <f>IF(ธค!F40="","",ธค!F40)</f>
        <v/>
      </c>
      <c r="II39" s="404" t="str">
        <f>IF(ธค!G40="","",ธค!G40)</f>
        <v/>
      </c>
      <c r="IJ39" s="404" t="str">
        <f>IF(ธค!H40="","",ธค!H40)</f>
        <v/>
      </c>
      <c r="IK39" s="404" t="str">
        <f>IF(ธค!I40="","",ธค!I40)</f>
        <v/>
      </c>
      <c r="IL39" s="404" t="str">
        <f>IF(ธค!J40="","",ธค!J40)</f>
        <v/>
      </c>
      <c r="IM39" s="404" t="str">
        <f>IF(ธค!K40="","",ธค!K40)</f>
        <v/>
      </c>
      <c r="IN39" s="404" t="str">
        <f>IF(ธค!L40="","",ธค!L40)</f>
        <v/>
      </c>
      <c r="IO39" s="404" t="str">
        <f>IF(ธค!M40="","",ธค!M40)</f>
        <v/>
      </c>
      <c r="IP39" s="404" t="str">
        <f>IF(ธค!N40="","",ธค!N40)</f>
        <v/>
      </c>
      <c r="IQ39" s="404" t="str">
        <f>IF(ธค!O40="","",ธค!O40)</f>
        <v/>
      </c>
      <c r="IR39" s="404" t="str">
        <f>IF(ธค!P40="","",ธค!P40)</f>
        <v/>
      </c>
      <c r="IS39" s="404" t="str">
        <f>IF(ธค!Q40="","",ธค!Q40)</f>
        <v/>
      </c>
      <c r="IT39" s="404" t="str">
        <f>IF(ธค!R40="","",ธค!R40)</f>
        <v/>
      </c>
      <c r="IU39" s="404" t="str">
        <f>IF(ธค!S40="","",ธค!S40)</f>
        <v/>
      </c>
      <c r="IV39" s="404" t="str">
        <f>IF(ธค!T40="","",ธค!T40)</f>
        <v/>
      </c>
      <c r="IW39" s="404" t="str">
        <f>IF(ธค!U40="","",ธค!U40)</f>
        <v/>
      </c>
      <c r="IX39" s="404" t="str">
        <f>IF(ธค!V40="","",ธค!V40)</f>
        <v/>
      </c>
      <c r="IY39" s="404" t="str">
        <f>IF(ธค!W40="","",ธค!W40)</f>
        <v/>
      </c>
      <c r="IZ39" s="404" t="str">
        <f>IF(ธค!X40="","",ธค!X40)</f>
        <v/>
      </c>
      <c r="JA39" s="404" t="str">
        <f>IF(ธค!Y40="","",ธค!Y40)</f>
        <v/>
      </c>
      <c r="JB39" s="404" t="str">
        <f>IF(ธค!Z40="","",ธค!Z40)</f>
        <v/>
      </c>
      <c r="JC39" s="404" t="str">
        <f>IF(ธค!AA40="","",ธค!AA40)</f>
        <v/>
      </c>
      <c r="JD39" s="404" t="str">
        <f>IF(ธค!AB40="","",ธค!AB40)</f>
        <v/>
      </c>
      <c r="JE39" s="404" t="str">
        <f>IF(ธค!AC40="","",ธค!AC40)</f>
        <v/>
      </c>
      <c r="JF39" s="404" t="str">
        <f>IF(ธค!AD40="","",ธค!AD40)</f>
        <v/>
      </c>
      <c r="JG39" s="404" t="str">
        <f>IF(ธค!AE40="","",ธค!AE40)</f>
        <v/>
      </c>
      <c r="JH39" s="404" t="str">
        <f>IF(ธค!AF40="","",ธค!AF40)</f>
        <v/>
      </c>
      <c r="JI39" s="404" t="str">
        <f>IF(ธค!AG40="","",ธค!AG40)</f>
        <v/>
      </c>
      <c r="JJ39" s="404" t="str">
        <f>IF(ธค!AH40="","",ธค!AH40)</f>
        <v/>
      </c>
      <c r="JK39" s="404" t="str">
        <f>IF(ธค!AI40="","",ธค!AI40)</f>
        <v/>
      </c>
      <c r="JL39" s="402" t="str">
        <f>IF(ธค!AJ40="","",ธค!AJ40)</f>
        <v/>
      </c>
      <c r="JM39" s="401" t="str">
        <f>IF(ข้อมูลนร.2!D40="","",ข้อมูลนร.2!D40)</f>
        <v/>
      </c>
      <c r="JN39" s="402"/>
      <c r="JO39" s="404" t="str">
        <f>IF(มค!E40="","",มค!E40)</f>
        <v/>
      </c>
      <c r="JP39" s="404" t="str">
        <f>IF(มค!F40="","",มค!F40)</f>
        <v/>
      </c>
      <c r="JQ39" s="404" t="str">
        <f>IF(มค!G40="","",มค!G40)</f>
        <v/>
      </c>
      <c r="JR39" s="404" t="str">
        <f>IF(มค!H40="","",มค!H40)</f>
        <v/>
      </c>
      <c r="JS39" s="404" t="str">
        <f>IF(มค!I40="","",มค!I40)</f>
        <v/>
      </c>
      <c r="JT39" s="404" t="str">
        <f>IF(มค!J40="","",มค!J40)</f>
        <v/>
      </c>
      <c r="JU39" s="404" t="str">
        <f>IF(มค!K40="","",มค!K40)</f>
        <v/>
      </c>
      <c r="JV39" s="404" t="str">
        <f>IF(มค!L40="","",มค!L40)</f>
        <v/>
      </c>
      <c r="JW39" s="404" t="str">
        <f>IF(มค!M40="","",มค!M40)</f>
        <v/>
      </c>
      <c r="JX39" s="404" t="str">
        <f>IF(มค!N40="","",มค!N40)</f>
        <v/>
      </c>
      <c r="JY39" s="404" t="str">
        <f>IF(มค!O40="","",มค!O40)</f>
        <v/>
      </c>
      <c r="JZ39" s="404" t="str">
        <f>IF(มค!P40="","",มค!P40)</f>
        <v/>
      </c>
      <c r="KA39" s="404" t="str">
        <f>IF(มค!Q40="","",มค!Q40)</f>
        <v/>
      </c>
      <c r="KB39" s="404" t="str">
        <f>IF(มค!R40="","",มค!R40)</f>
        <v/>
      </c>
      <c r="KC39" s="404" t="str">
        <f>IF(มค!S40="","",มค!S40)</f>
        <v/>
      </c>
      <c r="KD39" s="404" t="str">
        <f>IF(มค!T40="","",มค!T40)</f>
        <v/>
      </c>
      <c r="KE39" s="404" t="str">
        <f>IF(มค!U40="","",มค!U40)</f>
        <v/>
      </c>
      <c r="KF39" s="404" t="str">
        <f>IF(มค!V40="","",มค!V40)</f>
        <v/>
      </c>
      <c r="KG39" s="404" t="str">
        <f>IF(มค!W40="","",มค!W40)</f>
        <v/>
      </c>
      <c r="KH39" s="404" t="str">
        <f>IF(มค!X40="","",มค!X40)</f>
        <v/>
      </c>
      <c r="KI39" s="404" t="str">
        <f>IF(มค!Y40="","",มค!Y40)</f>
        <v/>
      </c>
      <c r="KJ39" s="404" t="str">
        <f>IF(มค!Z40="","",มค!Z40)</f>
        <v/>
      </c>
      <c r="KK39" s="404" t="str">
        <f>IF(มค!AA40="","",มค!AA40)</f>
        <v/>
      </c>
      <c r="KL39" s="404" t="str">
        <f>IF(มค!AB40="","",มค!AB40)</f>
        <v/>
      </c>
      <c r="KM39" s="404" t="str">
        <f>IF(มค!AC40="","",มค!AC40)</f>
        <v/>
      </c>
      <c r="KN39" s="404" t="str">
        <f>IF(มค!AD40="","",มค!AD40)</f>
        <v/>
      </c>
      <c r="KO39" s="404" t="str">
        <f>IF(มค!AE40="","",มค!AE40)</f>
        <v/>
      </c>
      <c r="KP39" s="404" t="str">
        <f>IF(มค!AF40="","",มค!AF40)</f>
        <v/>
      </c>
      <c r="KQ39" s="404" t="str">
        <f>IF(มค!AG40="","",มค!AG40)</f>
        <v/>
      </c>
      <c r="KR39" s="404" t="str">
        <f>IF(มค!AH40="","",มค!AH40)</f>
        <v/>
      </c>
      <c r="KS39" s="404" t="str">
        <f>IF(มค!AI40="","",มค!AI40)</f>
        <v/>
      </c>
      <c r="KT39" s="402" t="str">
        <f>IF(มค!AJ40="","",มค!AJ40)</f>
        <v/>
      </c>
      <c r="KU39" s="401" t="str">
        <f>IF(ข้อมูลนร.2!D40="","",ข้อมูลนร.2!D40)</f>
        <v/>
      </c>
      <c r="KV39" s="402"/>
      <c r="KW39" s="404" t="str">
        <f>IF(กพ!E40="","",กพ!E40)</f>
        <v/>
      </c>
      <c r="KX39" s="404" t="str">
        <f>IF(กพ!F40="","",กพ!F40)</f>
        <v/>
      </c>
      <c r="KY39" s="404" t="str">
        <f>IF(กพ!G40="","",กพ!G40)</f>
        <v/>
      </c>
      <c r="KZ39" s="404" t="str">
        <f>IF(กพ!H40="","",กพ!H40)</f>
        <v/>
      </c>
      <c r="LA39" s="404" t="str">
        <f>IF(กพ!I40="","",กพ!I40)</f>
        <v/>
      </c>
      <c r="LB39" s="404" t="str">
        <f>IF(กพ!J40="","",กพ!J40)</f>
        <v/>
      </c>
      <c r="LC39" s="404" t="str">
        <f>IF(กพ!K40="","",กพ!K40)</f>
        <v/>
      </c>
      <c r="LD39" s="404" t="str">
        <f>IF(กพ!L40="","",กพ!L40)</f>
        <v/>
      </c>
      <c r="LE39" s="404" t="str">
        <f>IF(กพ!M40="","",กพ!M40)</f>
        <v/>
      </c>
      <c r="LF39" s="404" t="str">
        <f>IF(กพ!N40="","",กพ!N40)</f>
        <v/>
      </c>
      <c r="LG39" s="404" t="str">
        <f>IF(กพ!O40="","",กพ!O40)</f>
        <v/>
      </c>
      <c r="LH39" s="404" t="str">
        <f>IF(กพ!P40="","",กพ!P40)</f>
        <v/>
      </c>
      <c r="LI39" s="404" t="str">
        <f>IF(กพ!Q40="","",กพ!Q40)</f>
        <v/>
      </c>
      <c r="LJ39" s="404" t="str">
        <f>IF(กพ!R40="","",กพ!R40)</f>
        <v/>
      </c>
      <c r="LK39" s="404" t="str">
        <f>IF(กพ!S40="","",กพ!S40)</f>
        <v/>
      </c>
      <c r="LL39" s="404" t="str">
        <f>IF(กพ!T40="","",กพ!T40)</f>
        <v/>
      </c>
      <c r="LM39" s="404" t="str">
        <f>IF(กพ!U40="","",กพ!U40)</f>
        <v/>
      </c>
      <c r="LN39" s="404" t="str">
        <f>IF(กพ!V40="","",กพ!V40)</f>
        <v/>
      </c>
      <c r="LO39" s="404" t="str">
        <f>IF(กพ!W40="","",กพ!W40)</f>
        <v/>
      </c>
      <c r="LP39" s="404" t="str">
        <f>IF(กพ!X40="","",กพ!X40)</f>
        <v/>
      </c>
      <c r="LQ39" s="404" t="str">
        <f>IF(กพ!Y40="","",กพ!Y40)</f>
        <v/>
      </c>
      <c r="LR39" s="404" t="str">
        <f>IF(กพ!Z40="","",กพ!Z40)</f>
        <v/>
      </c>
      <c r="LS39" s="404" t="str">
        <f>IF(กพ!AA40="","",กพ!AA40)</f>
        <v/>
      </c>
      <c r="LT39" s="404" t="str">
        <f>IF(กพ!AB40="","",กพ!AB40)</f>
        <v/>
      </c>
      <c r="LU39" s="404" t="str">
        <f>IF(กพ!AC40="","",กพ!AC40)</f>
        <v/>
      </c>
      <c r="LV39" s="404" t="str">
        <f>IF(กพ!AD40="","",กพ!AD40)</f>
        <v/>
      </c>
      <c r="LW39" s="404" t="str">
        <f>IF(กพ!AE40="","",กพ!AE40)</f>
        <v/>
      </c>
      <c r="LX39" s="404" t="str">
        <f>IF(กพ!AF40="","",กพ!AF40)</f>
        <v/>
      </c>
      <c r="LY39" s="404" t="str">
        <f>IF(กพ!AG40="","",กพ!AG40)</f>
        <v/>
      </c>
      <c r="LZ39" s="404" t="str">
        <f>IF(กพ!AH40="","",กพ!AH40)</f>
        <v/>
      </c>
      <c r="MA39" s="404" t="str">
        <f>IF(กพ!AI40="","",กพ!AI40)</f>
        <v/>
      </c>
      <c r="MB39" s="402" t="str">
        <f>IF(กพ!AJ40="","",กพ!AJ40)</f>
        <v/>
      </c>
      <c r="MC39" s="401" t="str">
        <f>IF(ข้อมูลนร.2!D40="","",ข้อมูลนร.2!D40)</f>
        <v/>
      </c>
      <c r="MD39" s="402"/>
      <c r="ME39" s="404" t="str">
        <f>IF(มีค!E40="","",มีค!E40)</f>
        <v/>
      </c>
      <c r="MF39" s="404" t="str">
        <f>IF(มีค!F40="","",มีค!F40)</f>
        <v/>
      </c>
      <c r="MG39" s="404" t="str">
        <f>IF(มีค!G40="","",มีค!G40)</f>
        <v/>
      </c>
      <c r="MH39" s="404" t="str">
        <f>IF(มีค!H40="","",มีค!H40)</f>
        <v/>
      </c>
      <c r="MI39" s="404" t="str">
        <f>IF(มีค!I40="","",มีค!I40)</f>
        <v/>
      </c>
      <c r="MJ39" s="404" t="str">
        <f>IF(มีค!J40="","",มีค!J40)</f>
        <v/>
      </c>
      <c r="MK39" s="404" t="str">
        <f>IF(มีค!K40="","",มีค!K40)</f>
        <v/>
      </c>
      <c r="ML39" s="404" t="str">
        <f>IF(มีค!L40="","",มีค!L40)</f>
        <v/>
      </c>
      <c r="MM39" s="404" t="str">
        <f>IF(มีค!M40="","",มีค!M40)</f>
        <v/>
      </c>
      <c r="MN39" s="404" t="str">
        <f>IF(มีค!N40="","",มีค!N40)</f>
        <v/>
      </c>
      <c r="MO39" s="404" t="str">
        <f>IF(มีค!O40="","",มีค!O40)</f>
        <v/>
      </c>
      <c r="MP39" s="404" t="str">
        <f>IF(มีค!P40="","",มีค!P40)</f>
        <v/>
      </c>
      <c r="MQ39" s="404" t="str">
        <f>IF(มีค!Q40="","",มีค!Q40)</f>
        <v/>
      </c>
      <c r="MR39" s="404" t="str">
        <f>IF(มีค!R40="","",มีค!R40)</f>
        <v/>
      </c>
      <c r="MS39" s="404" t="str">
        <f>IF(มีค!S40="","",มีค!S40)</f>
        <v/>
      </c>
      <c r="MT39" s="404" t="str">
        <f>IF(มีค!T40="","",มีค!T40)</f>
        <v/>
      </c>
      <c r="MU39" s="404" t="str">
        <f>IF(มีค!U40="","",มีค!U40)</f>
        <v/>
      </c>
      <c r="MV39" s="404" t="str">
        <f>IF(มีค!V40="","",มีค!V40)</f>
        <v/>
      </c>
      <c r="MW39" s="404" t="str">
        <f>IF(มีค!W40="","",มีค!W40)</f>
        <v/>
      </c>
      <c r="MX39" s="404" t="str">
        <f>IF(มีค!X40="","",มีค!X40)</f>
        <v/>
      </c>
      <c r="MY39" s="404" t="str">
        <f>IF(มีค!Y40="","",มีค!Y40)</f>
        <v/>
      </c>
      <c r="MZ39" s="404" t="str">
        <f>IF(มีค!Z40="","",มีค!Z40)</f>
        <v/>
      </c>
      <c r="NA39" s="404" t="str">
        <f>IF(มีค!AA40="","",มีค!AA40)</f>
        <v/>
      </c>
      <c r="NB39" s="404" t="str">
        <f>IF(มีค!AB40="","",มีค!AB40)</f>
        <v/>
      </c>
      <c r="NC39" s="404" t="str">
        <f>IF(มีค!AC40="","",มีค!AC40)</f>
        <v/>
      </c>
      <c r="ND39" s="404" t="str">
        <f>IF(มีค!AD40="","",มีค!AD40)</f>
        <v/>
      </c>
      <c r="NE39" s="404" t="str">
        <f>IF(มีค!AE40="","",มีค!AE40)</f>
        <v/>
      </c>
      <c r="NF39" s="404" t="str">
        <f>IF(มีค!AF40="","",มีค!AF40)</f>
        <v/>
      </c>
      <c r="NG39" s="404" t="str">
        <f>IF(มีค!AG40="","",มีค!AG40)</f>
        <v/>
      </c>
      <c r="NH39" s="404" t="str">
        <f>IF(มีค!AH40="","",มีค!AH40)</f>
        <v/>
      </c>
      <c r="NI39" s="404" t="str">
        <f>IF(มีค!AI40="","",มีค!AI40)</f>
        <v/>
      </c>
      <c r="NJ39" s="402" t="str">
        <f>IF(มีค!AJ40="","",มีค!AJ40)</f>
        <v/>
      </c>
    </row>
    <row r="40" spans="1:374" s="231" customFormat="1" ht="18" customHeight="1">
      <c r="A40" s="401" t="str">
        <f>IF(ข้อมูลนร.2!D41="","",ข้อมูลนร.2!D41)</f>
        <v/>
      </c>
      <c r="B40" s="402"/>
      <c r="C40" s="403" t="str">
        <f>IF(พค!E41="","",พค!E41)</f>
        <v/>
      </c>
      <c r="D40" s="403" t="str">
        <f>IF(พค!F41="","",พค!F41)</f>
        <v/>
      </c>
      <c r="E40" s="403" t="str">
        <f>IF(พค!G41="","",พค!G41)</f>
        <v/>
      </c>
      <c r="F40" s="403" t="str">
        <f>IF(พค!H41="","",พค!H41)</f>
        <v/>
      </c>
      <c r="G40" s="403" t="str">
        <f>IF(พค!I41="","",พค!I41)</f>
        <v/>
      </c>
      <c r="H40" s="403" t="str">
        <f>IF(พค!J41="","",พค!J41)</f>
        <v/>
      </c>
      <c r="I40" s="403" t="str">
        <f>IF(พค!K41="","",พค!K41)</f>
        <v/>
      </c>
      <c r="J40" s="403" t="str">
        <f>IF(พค!L41="","",พค!L41)</f>
        <v/>
      </c>
      <c r="K40" s="403" t="str">
        <f>IF(พค!M41="","",พค!M41)</f>
        <v/>
      </c>
      <c r="L40" s="403" t="str">
        <f>IF(พค!N41="","",พค!N41)</f>
        <v/>
      </c>
      <c r="M40" s="403" t="str">
        <f>IF(พค!O41="","",พค!O41)</f>
        <v/>
      </c>
      <c r="N40" s="403" t="str">
        <f>IF(พค!P41="","",พค!P41)</f>
        <v/>
      </c>
      <c r="O40" s="403" t="str">
        <f>IF(พค!Q41="","",พค!Q41)</f>
        <v/>
      </c>
      <c r="P40" s="403" t="str">
        <f>IF(พค!R41="","",พค!R41)</f>
        <v/>
      </c>
      <c r="Q40" s="403" t="str">
        <f>IF(พค!S41="","",พค!S41)</f>
        <v/>
      </c>
      <c r="R40" s="403" t="str">
        <f>IF(พค!T41="","",พค!T41)</f>
        <v/>
      </c>
      <c r="S40" s="403" t="str">
        <f>IF(พค!U41="","",พค!U41)</f>
        <v/>
      </c>
      <c r="T40" s="403" t="str">
        <f>IF(พค!V41="","",พค!V41)</f>
        <v/>
      </c>
      <c r="U40" s="403" t="str">
        <f>IF(พค!W41="","",พค!W41)</f>
        <v/>
      </c>
      <c r="V40" s="403" t="str">
        <f>IF(พค!X41="","",พค!X41)</f>
        <v/>
      </c>
      <c r="W40" s="403" t="str">
        <f>IF(พค!Y41="","",พค!Y41)</f>
        <v/>
      </c>
      <c r="X40" s="403" t="str">
        <f>IF(พค!Z41="","",พค!Z41)</f>
        <v/>
      </c>
      <c r="Y40" s="403" t="str">
        <f>IF(พค!AA41="","",พค!AA41)</f>
        <v/>
      </c>
      <c r="Z40" s="403" t="str">
        <f>IF(พค!AB41="","",พค!AB41)</f>
        <v/>
      </c>
      <c r="AA40" s="403" t="str">
        <f>IF(พค!AC41="","",พค!AC41)</f>
        <v/>
      </c>
      <c r="AB40" s="403" t="str">
        <f>IF(พค!AD41="","",พค!AD41)</f>
        <v/>
      </c>
      <c r="AC40" s="403" t="str">
        <f>IF(พค!AE41="","",พค!AE41)</f>
        <v/>
      </c>
      <c r="AD40" s="403" t="str">
        <f>IF(พค!AF41="","",พค!AF41)</f>
        <v/>
      </c>
      <c r="AE40" s="403" t="str">
        <f>IF(พค!AG41="","",พค!AG41)</f>
        <v/>
      </c>
      <c r="AF40" s="403" t="str">
        <f>IF(พค!AH41="","",พค!AH41)</f>
        <v/>
      </c>
      <c r="AG40" s="403" t="str">
        <f>IF(พค!AI41="","",พค!AI41)</f>
        <v/>
      </c>
      <c r="AH40" s="402" t="str">
        <f>IF(พค!AJ41="","",พค!AJ41)</f>
        <v/>
      </c>
      <c r="AI40" s="401" t="str">
        <f>IF(ข้อมูลนร.2!D41="","",ข้อมูลนร.2!D41)</f>
        <v/>
      </c>
      <c r="AJ40" s="402"/>
      <c r="AK40" s="404" t="str">
        <f>IF(มิย!E41="","",มิย!E41)</f>
        <v/>
      </c>
      <c r="AL40" s="404" t="str">
        <f>IF(มิย!F41="","",มิย!F41)</f>
        <v/>
      </c>
      <c r="AM40" s="404" t="str">
        <f>IF(มิย!G41="","",มิย!G41)</f>
        <v/>
      </c>
      <c r="AN40" s="404" t="str">
        <f>IF(มิย!H41="","",มิย!H41)</f>
        <v/>
      </c>
      <c r="AO40" s="404" t="str">
        <f>IF(มิย!I41="","",มิย!I41)</f>
        <v/>
      </c>
      <c r="AP40" s="404" t="str">
        <f>IF(มิย!J41="","",มิย!J41)</f>
        <v/>
      </c>
      <c r="AQ40" s="404" t="str">
        <f>IF(มิย!K41="","",มิย!K41)</f>
        <v/>
      </c>
      <c r="AR40" s="404" t="str">
        <f>IF(มิย!L41="","",มิย!L41)</f>
        <v/>
      </c>
      <c r="AS40" s="404" t="str">
        <f>IF(มิย!M41="","",มิย!M41)</f>
        <v/>
      </c>
      <c r="AT40" s="404" t="str">
        <f>IF(มิย!N41="","",มิย!N41)</f>
        <v/>
      </c>
      <c r="AU40" s="404" t="str">
        <f>IF(มิย!O41="","",มิย!O41)</f>
        <v/>
      </c>
      <c r="AV40" s="404" t="str">
        <f>IF(มิย!P41="","",มิย!P41)</f>
        <v/>
      </c>
      <c r="AW40" s="404" t="str">
        <f>IF(มิย!Q41="","",มิย!Q41)</f>
        <v/>
      </c>
      <c r="AX40" s="404" t="str">
        <f>IF(มิย!R41="","",มิย!R41)</f>
        <v/>
      </c>
      <c r="AY40" s="404" t="str">
        <f>IF(มิย!S41="","",มิย!S41)</f>
        <v/>
      </c>
      <c r="AZ40" s="404" t="str">
        <f>IF(มิย!T41="","",มิย!T41)</f>
        <v/>
      </c>
      <c r="BA40" s="404" t="str">
        <f>IF(มิย!U41="","",มิย!U41)</f>
        <v/>
      </c>
      <c r="BB40" s="404" t="str">
        <f>IF(มิย!V41="","",มิย!V41)</f>
        <v/>
      </c>
      <c r="BC40" s="404" t="str">
        <f>IF(มิย!W41="","",มิย!W41)</f>
        <v/>
      </c>
      <c r="BD40" s="404" t="str">
        <f>IF(มิย!X41="","",มิย!X41)</f>
        <v/>
      </c>
      <c r="BE40" s="404" t="str">
        <f>IF(มิย!Y41="","",มิย!Y41)</f>
        <v/>
      </c>
      <c r="BF40" s="404" t="str">
        <f>IF(มิย!Z41="","",มิย!Z41)</f>
        <v/>
      </c>
      <c r="BG40" s="404" t="str">
        <f>IF(มิย!AA41="","",มิย!AA41)</f>
        <v/>
      </c>
      <c r="BH40" s="404" t="str">
        <f>IF(มิย!AB41="","",มิย!AB41)</f>
        <v/>
      </c>
      <c r="BI40" s="404" t="str">
        <f>IF(มิย!AC41="","",มิย!AC41)</f>
        <v/>
      </c>
      <c r="BJ40" s="404" t="str">
        <f>IF(มิย!AD41="","",มิย!AD41)</f>
        <v/>
      </c>
      <c r="BK40" s="404" t="str">
        <f>IF(มิย!AE41="","",มิย!AE41)</f>
        <v/>
      </c>
      <c r="BL40" s="404" t="str">
        <f>IF(มิย!AF41="","",มิย!AF41)</f>
        <v/>
      </c>
      <c r="BM40" s="404" t="str">
        <f>IF(มิย!AG41="","",มิย!AG41)</f>
        <v/>
      </c>
      <c r="BN40" s="404" t="str">
        <f>IF(มิย!AH41="","",มิย!AH41)</f>
        <v/>
      </c>
      <c r="BO40" s="404" t="str">
        <f>IF(มิย!AI41="","",มิย!AI41)</f>
        <v/>
      </c>
      <c r="BP40" s="402" t="str">
        <f>IF(มิย!AJ41="","",มิย!AJ41)</f>
        <v/>
      </c>
      <c r="BQ40" s="401" t="str">
        <f>IF(ข้อมูลนร.2!D41="","",ข้อมูลนร.2!D41)</f>
        <v/>
      </c>
      <c r="BR40" s="402"/>
      <c r="BS40" s="402" t="str">
        <f>IF(กค!E41="","",กค!E41)</f>
        <v/>
      </c>
      <c r="BT40" s="404" t="str">
        <f>IF(กค!F41="","",กค!F41)</f>
        <v/>
      </c>
      <c r="BU40" s="404" t="str">
        <f>IF(กค!G41="","",กค!G41)</f>
        <v/>
      </c>
      <c r="BV40" s="404" t="str">
        <f>IF(กค!H41="","",กค!H41)</f>
        <v/>
      </c>
      <c r="BW40" s="404" t="str">
        <f>IF(กค!I41="","",กค!I41)</f>
        <v/>
      </c>
      <c r="BX40" s="404" t="str">
        <f>IF(กค!J41="","",กค!J41)</f>
        <v/>
      </c>
      <c r="BY40" s="404" t="str">
        <f>IF(กค!K41="","",กค!K41)</f>
        <v/>
      </c>
      <c r="BZ40" s="404" t="str">
        <f>IF(กค!L41="","",กค!L41)</f>
        <v/>
      </c>
      <c r="CA40" s="404" t="str">
        <f>IF(กค!M41="","",กค!M41)</f>
        <v/>
      </c>
      <c r="CB40" s="404" t="str">
        <f>IF(กค!N41="","",กค!N41)</f>
        <v/>
      </c>
      <c r="CC40" s="404" t="str">
        <f>IF(กค!O41="","",กค!O41)</f>
        <v/>
      </c>
      <c r="CD40" s="404" t="str">
        <f>IF(กค!P41="","",กค!P41)</f>
        <v/>
      </c>
      <c r="CE40" s="404" t="str">
        <f>IF(กค!Q41="","",กค!Q41)</f>
        <v/>
      </c>
      <c r="CF40" s="404" t="str">
        <f>IF(กค!R41="","",กค!R41)</f>
        <v/>
      </c>
      <c r="CG40" s="404" t="str">
        <f>IF(กค!S41="","",กค!S41)</f>
        <v/>
      </c>
      <c r="CH40" s="404" t="str">
        <f>IF(กค!T41="","",กค!T41)</f>
        <v/>
      </c>
      <c r="CI40" s="404" t="str">
        <f>IF(กค!U41="","",กค!U41)</f>
        <v/>
      </c>
      <c r="CJ40" s="404" t="str">
        <f>IF(กค!V41="","",กค!V41)</f>
        <v/>
      </c>
      <c r="CK40" s="404" t="str">
        <f>IF(กค!W41="","",กค!W41)</f>
        <v/>
      </c>
      <c r="CL40" s="404" t="str">
        <f>IF(กค!X41="","",กค!X41)</f>
        <v/>
      </c>
      <c r="CM40" s="404" t="str">
        <f>IF(กค!Y41="","",กค!Y41)</f>
        <v/>
      </c>
      <c r="CN40" s="404" t="str">
        <f>IF(กค!Z41="","",กค!Z41)</f>
        <v/>
      </c>
      <c r="CO40" s="404" t="str">
        <f>IF(กค!AA41="","",กค!AA41)</f>
        <v/>
      </c>
      <c r="CP40" s="404" t="str">
        <f>IF(กค!AB41="","",กค!AB41)</f>
        <v/>
      </c>
      <c r="CQ40" s="404" t="str">
        <f>IF(กค!AC41="","",กค!AC41)</f>
        <v/>
      </c>
      <c r="CR40" s="404" t="str">
        <f>IF(กค!AD41="","",กค!AD41)</f>
        <v/>
      </c>
      <c r="CS40" s="404" t="str">
        <f>IF(กค!AE41="","",กค!AE41)</f>
        <v/>
      </c>
      <c r="CT40" s="404" t="str">
        <f>IF(กค!AF41="","",กค!AF41)</f>
        <v/>
      </c>
      <c r="CU40" s="404" t="str">
        <f>IF(กค!AG41="","",กค!AG41)</f>
        <v/>
      </c>
      <c r="CV40" s="404" t="str">
        <f>IF(กค!AH41="","",กค!AH41)</f>
        <v/>
      </c>
      <c r="CW40" s="404" t="str">
        <f>IF(กค!AI41="","",กค!AI41)</f>
        <v/>
      </c>
      <c r="CX40" s="402" t="str">
        <f>IF(กค!AJ41="","",กค!AJ41)</f>
        <v/>
      </c>
      <c r="CY40" s="401" t="str">
        <f>IF(ข้อมูลนร.2!D41="","",ข้อมูลนร.2!D41)</f>
        <v/>
      </c>
      <c r="CZ40" s="402"/>
      <c r="DA40" s="404" t="str">
        <f>IF(สค!E41="","",สค!E41)</f>
        <v/>
      </c>
      <c r="DB40" s="404" t="str">
        <f>IF(สค!F41="","",สค!F41)</f>
        <v/>
      </c>
      <c r="DC40" s="404" t="str">
        <f>IF(สค!G41="","",สค!G41)</f>
        <v/>
      </c>
      <c r="DD40" s="404" t="str">
        <f>IF(สค!H41="","",สค!H41)</f>
        <v/>
      </c>
      <c r="DE40" s="404" t="str">
        <f>IF(สค!I41="","",สค!I41)</f>
        <v/>
      </c>
      <c r="DF40" s="404" t="str">
        <f>IF(สค!J41="","",สค!J41)</f>
        <v/>
      </c>
      <c r="DG40" s="404" t="str">
        <f>IF(สค!K41="","",สค!K41)</f>
        <v/>
      </c>
      <c r="DH40" s="404" t="str">
        <f>IF(สค!L41="","",สค!L41)</f>
        <v/>
      </c>
      <c r="DI40" s="404" t="str">
        <f>IF(สค!M41="","",สค!M41)</f>
        <v/>
      </c>
      <c r="DJ40" s="404" t="str">
        <f>IF(สค!N41="","",สค!N41)</f>
        <v/>
      </c>
      <c r="DK40" s="404" t="str">
        <f>IF(สค!O41="","",สค!O41)</f>
        <v/>
      </c>
      <c r="DL40" s="404" t="str">
        <f>IF(สค!P41="","",สค!P41)</f>
        <v/>
      </c>
      <c r="DM40" s="404" t="str">
        <f>IF(สค!Q41="","",สค!Q41)</f>
        <v/>
      </c>
      <c r="DN40" s="404" t="str">
        <f>IF(สค!R41="","",สค!R41)</f>
        <v/>
      </c>
      <c r="DO40" s="404" t="str">
        <f>IF(สค!S41="","",สค!S41)</f>
        <v/>
      </c>
      <c r="DP40" s="404" t="str">
        <f>IF(สค!T41="","",สค!T41)</f>
        <v/>
      </c>
      <c r="DQ40" s="404" t="str">
        <f>IF(สค!U41="","",สค!U41)</f>
        <v/>
      </c>
      <c r="DR40" s="404" t="str">
        <f>IF(สค!V41="","",สค!V41)</f>
        <v/>
      </c>
      <c r="DS40" s="404" t="str">
        <f>IF(สค!W41="","",สค!W41)</f>
        <v/>
      </c>
      <c r="DT40" s="404" t="str">
        <f>IF(สค!X41="","",สค!X41)</f>
        <v/>
      </c>
      <c r="DU40" s="404" t="str">
        <f>IF(สค!Y41="","",สค!Y41)</f>
        <v/>
      </c>
      <c r="DV40" s="404" t="str">
        <f>IF(สค!Z41="","",สค!Z41)</f>
        <v/>
      </c>
      <c r="DW40" s="404" t="str">
        <f>IF(สค!AA41="","",สค!AA41)</f>
        <v/>
      </c>
      <c r="DX40" s="404" t="str">
        <f>IF(สค!AB41="","",สค!AB41)</f>
        <v/>
      </c>
      <c r="DY40" s="404" t="str">
        <f>IF(สค!AC41="","",สค!AC41)</f>
        <v/>
      </c>
      <c r="DZ40" s="404" t="str">
        <f>IF(สค!AD41="","",สค!AD41)</f>
        <v/>
      </c>
      <c r="EA40" s="404" t="str">
        <f>IF(สค!AE41="","",สค!AE41)</f>
        <v/>
      </c>
      <c r="EB40" s="404" t="str">
        <f>IF(สค!AF41="","",สค!AF41)</f>
        <v/>
      </c>
      <c r="EC40" s="404" t="str">
        <f>IF(สค!AG41="","",สค!AG41)</f>
        <v/>
      </c>
      <c r="ED40" s="404" t="str">
        <f>IF(สค!AH41="","",สค!AH41)</f>
        <v/>
      </c>
      <c r="EE40" s="404" t="str">
        <f>IF(สค!AI41="","",สค!AI41)</f>
        <v/>
      </c>
      <c r="EF40" s="402" t="str">
        <f>IF(สค!AJ41="","",สค!AJ41)</f>
        <v/>
      </c>
      <c r="EG40" s="401" t="str">
        <f>IF(ข้อมูลนร.2!D41="","",ข้อมูลนร.2!D41)</f>
        <v/>
      </c>
      <c r="EH40" s="402"/>
      <c r="EI40" s="404" t="str">
        <f>IF(กย!E41="","",กย!E41)</f>
        <v/>
      </c>
      <c r="EJ40" s="404" t="str">
        <f>IF(กย!F41="","",กย!F41)</f>
        <v/>
      </c>
      <c r="EK40" s="404" t="str">
        <f>IF(กย!G41="","",กย!G41)</f>
        <v/>
      </c>
      <c r="EL40" s="404" t="str">
        <f>IF(กย!H41="","",กย!H41)</f>
        <v/>
      </c>
      <c r="EM40" s="404" t="str">
        <f>IF(กย!I41="","",กย!I41)</f>
        <v/>
      </c>
      <c r="EN40" s="404" t="str">
        <f>IF(กย!J41="","",กย!J41)</f>
        <v/>
      </c>
      <c r="EO40" s="404" t="str">
        <f>IF(กย!K41="","",กย!K41)</f>
        <v/>
      </c>
      <c r="EP40" s="404" t="str">
        <f>IF(กย!L41="","",กย!L41)</f>
        <v/>
      </c>
      <c r="EQ40" s="404" t="str">
        <f>IF(กย!M41="","",กย!M41)</f>
        <v/>
      </c>
      <c r="ER40" s="404" t="str">
        <f>IF(กย!N41="","",กย!N41)</f>
        <v/>
      </c>
      <c r="ES40" s="404" t="str">
        <f>IF(กย!O41="","",กย!O41)</f>
        <v/>
      </c>
      <c r="ET40" s="404" t="str">
        <f>IF(กย!P41="","",กย!P41)</f>
        <v/>
      </c>
      <c r="EU40" s="404" t="str">
        <f>IF(กย!Q41="","",กย!Q41)</f>
        <v/>
      </c>
      <c r="EV40" s="404" t="str">
        <f>IF(กย!R41="","",กย!R41)</f>
        <v/>
      </c>
      <c r="EW40" s="404" t="str">
        <f>IF(กย!S41="","",กย!S41)</f>
        <v/>
      </c>
      <c r="EX40" s="404" t="str">
        <f>IF(กย!T41="","",กย!T41)</f>
        <v/>
      </c>
      <c r="EY40" s="404" t="str">
        <f>IF(กย!U41="","",กย!U41)</f>
        <v/>
      </c>
      <c r="EZ40" s="404" t="str">
        <f>IF(กย!V41="","",กย!V41)</f>
        <v/>
      </c>
      <c r="FA40" s="404" t="str">
        <f>IF(กย!W41="","",กย!W41)</f>
        <v/>
      </c>
      <c r="FB40" s="404" t="str">
        <f>IF(กย!X41="","",กย!X41)</f>
        <v/>
      </c>
      <c r="FC40" s="404" t="str">
        <f>IF(กย!Y41="","",กย!Y41)</f>
        <v/>
      </c>
      <c r="FD40" s="404" t="str">
        <f>IF(กย!Z41="","",กย!Z41)</f>
        <v/>
      </c>
      <c r="FE40" s="404" t="str">
        <f>IF(กย!AA41="","",กย!AA41)</f>
        <v/>
      </c>
      <c r="FF40" s="404" t="str">
        <f>IF(กย!AB41="","",กย!AB41)</f>
        <v/>
      </c>
      <c r="FG40" s="404" t="str">
        <f>IF(กย!AC41="","",กย!AC41)</f>
        <v/>
      </c>
      <c r="FH40" s="404" t="str">
        <f>IF(กย!AD41="","",กย!AD41)</f>
        <v/>
      </c>
      <c r="FI40" s="404" t="str">
        <f>IF(กย!AE41="","",กย!AE41)</f>
        <v/>
      </c>
      <c r="FJ40" s="404" t="str">
        <f>IF(กย!AF41="","",กย!AF41)</f>
        <v/>
      </c>
      <c r="FK40" s="404" t="str">
        <f>IF(กย!AG41="","",กย!AG41)</f>
        <v/>
      </c>
      <c r="FL40" s="404" t="str">
        <f>IF(กย!AH41="","",กย!AH41)</f>
        <v/>
      </c>
      <c r="FM40" s="404" t="str">
        <f>IF(กย!AI41="","",กย!AI41)</f>
        <v/>
      </c>
      <c r="FN40" s="402" t="str">
        <f>IF(กย!AJ41="","",กย!AJ41)</f>
        <v/>
      </c>
      <c r="FO40" s="401" t="str">
        <f>IF(ข้อมูลนร.2!D41="","",ข้อมูลนร.2!D41)</f>
        <v/>
      </c>
      <c r="FP40" s="402"/>
      <c r="FQ40" s="404" t="str">
        <f>IF(ตค!E41="","",ตค!E41)</f>
        <v/>
      </c>
      <c r="FR40" s="404" t="str">
        <f>IF(ตค!F41="","",ตค!F41)</f>
        <v/>
      </c>
      <c r="FS40" s="404" t="str">
        <f>IF(ตค!G41="","",ตค!G41)</f>
        <v/>
      </c>
      <c r="FT40" s="404" t="str">
        <f>IF(ตค!H41="","",ตค!H41)</f>
        <v/>
      </c>
      <c r="FU40" s="404" t="str">
        <f>IF(ตค!I41="","",ตค!I41)</f>
        <v/>
      </c>
      <c r="FV40" s="404" t="str">
        <f>IF(ตค!J41="","",ตค!J41)</f>
        <v/>
      </c>
      <c r="FW40" s="404" t="str">
        <f>IF(ตค!K41="","",ตค!K41)</f>
        <v/>
      </c>
      <c r="FX40" s="404" t="str">
        <f>IF(ตค!L41="","",ตค!L41)</f>
        <v/>
      </c>
      <c r="FY40" s="404" t="str">
        <f>IF(ตค!M41="","",ตค!M41)</f>
        <v/>
      </c>
      <c r="FZ40" s="404" t="str">
        <f>IF(ตค!N41="","",ตค!N41)</f>
        <v/>
      </c>
      <c r="GA40" s="404" t="str">
        <f>IF(ตค!O41="","",ตค!O41)</f>
        <v/>
      </c>
      <c r="GB40" s="404" t="str">
        <f>IF(ตค!P41="","",ตค!P41)</f>
        <v/>
      </c>
      <c r="GC40" s="404" t="str">
        <f>IF(ตค!Q41="","",ตค!Q41)</f>
        <v/>
      </c>
      <c r="GD40" s="404" t="str">
        <f>IF(ตค!R41="","",ตค!R41)</f>
        <v/>
      </c>
      <c r="GE40" s="404" t="str">
        <f>IF(ตค!S41="","",ตค!S41)</f>
        <v/>
      </c>
      <c r="GF40" s="404" t="str">
        <f>IF(ตค!T41="","",ตค!T41)</f>
        <v/>
      </c>
      <c r="GG40" s="404" t="str">
        <f>IF(ตค!U41="","",ตค!U41)</f>
        <v/>
      </c>
      <c r="GH40" s="404" t="str">
        <f>IF(ตค!V41="","",ตค!V41)</f>
        <v/>
      </c>
      <c r="GI40" s="404" t="str">
        <f>IF(ตค!W41="","",ตค!W41)</f>
        <v/>
      </c>
      <c r="GJ40" s="404" t="str">
        <f>IF(ตค!X41="","",ตค!X41)</f>
        <v/>
      </c>
      <c r="GK40" s="404" t="str">
        <f>IF(ตค!Y41="","",ตค!Y41)</f>
        <v/>
      </c>
      <c r="GL40" s="404" t="str">
        <f>IF(ตค!Z41="","",ตค!Z41)</f>
        <v/>
      </c>
      <c r="GM40" s="404" t="str">
        <f>IF(ตค!AA41="","",ตค!AA41)</f>
        <v/>
      </c>
      <c r="GN40" s="404" t="str">
        <f>IF(ตค!AB41="","",ตค!AB41)</f>
        <v/>
      </c>
      <c r="GO40" s="404" t="str">
        <f>IF(ตค!AC41="","",ตค!AC41)</f>
        <v/>
      </c>
      <c r="GP40" s="404" t="str">
        <f>IF(ตค!AD41="","",ตค!AD41)</f>
        <v/>
      </c>
      <c r="GQ40" s="404" t="str">
        <f>IF(ตค!AE41="","",ตค!AE41)</f>
        <v/>
      </c>
      <c r="GR40" s="404" t="str">
        <f>IF(ตค!AF41="","",ตค!AF41)</f>
        <v/>
      </c>
      <c r="GS40" s="404" t="str">
        <f>IF(ตค!AG41="","",ตค!AG41)</f>
        <v/>
      </c>
      <c r="GT40" s="404" t="str">
        <f>IF(ตค!AH41="","",ตค!AH41)</f>
        <v/>
      </c>
      <c r="GU40" s="404" t="str">
        <f>IF(ตค!AI41="","",ตค!AI41)</f>
        <v/>
      </c>
      <c r="GV40" s="402" t="str">
        <f>IF(ตค!AJ41="","",ตค!AJ41)</f>
        <v/>
      </c>
      <c r="GW40" s="401" t="str">
        <f>IF(ข้อมูลนร.2!D41="","",ข้อมูลนร.2!D41)</f>
        <v/>
      </c>
      <c r="GX40" s="402"/>
      <c r="GY40" s="403" t="str">
        <f>IF(พย!E41="","",พย!E41)</f>
        <v/>
      </c>
      <c r="GZ40" s="403" t="str">
        <f>IF(พย!F41="","",พย!F41)</f>
        <v/>
      </c>
      <c r="HA40" s="403" t="str">
        <f>IF(พย!G41="","",พย!G41)</f>
        <v/>
      </c>
      <c r="HB40" s="403" t="str">
        <f>IF(พย!H41="","",พย!H41)</f>
        <v/>
      </c>
      <c r="HC40" s="403" t="str">
        <f>IF(พย!I41="","",พย!I41)</f>
        <v/>
      </c>
      <c r="HD40" s="403" t="str">
        <f>IF(พย!J41="","",พย!J41)</f>
        <v/>
      </c>
      <c r="HE40" s="403" t="str">
        <f>IF(พย!K41="","",พย!K41)</f>
        <v/>
      </c>
      <c r="HF40" s="403" t="str">
        <f>IF(พย!L41="","",พย!L41)</f>
        <v/>
      </c>
      <c r="HG40" s="403" t="str">
        <f>IF(พย!M41="","",พย!M41)</f>
        <v/>
      </c>
      <c r="HH40" s="403" t="str">
        <f>IF(พย!N41="","",พย!N41)</f>
        <v/>
      </c>
      <c r="HI40" s="403" t="str">
        <f>IF(พย!O41="","",พย!O41)</f>
        <v/>
      </c>
      <c r="HJ40" s="403" t="str">
        <f>IF(พย!P41="","",พย!P41)</f>
        <v/>
      </c>
      <c r="HK40" s="403" t="str">
        <f>IF(พย!Q41="","",พย!Q41)</f>
        <v/>
      </c>
      <c r="HL40" s="403" t="str">
        <f>IF(พย!R41="","",พย!R41)</f>
        <v/>
      </c>
      <c r="HM40" s="403" t="str">
        <f>IF(พย!S41="","",พย!S41)</f>
        <v/>
      </c>
      <c r="HN40" s="403" t="str">
        <f>IF(พย!T41="","",พย!T41)</f>
        <v/>
      </c>
      <c r="HO40" s="403" t="str">
        <f>IF(พย!U41="","",พย!U41)</f>
        <v/>
      </c>
      <c r="HP40" s="403" t="str">
        <f>IF(พย!V41="","",พย!V41)</f>
        <v/>
      </c>
      <c r="HQ40" s="403" t="str">
        <f>IF(พย!W41="","",พย!W41)</f>
        <v/>
      </c>
      <c r="HR40" s="403" t="str">
        <f>IF(พย!X41="","",พย!X41)</f>
        <v/>
      </c>
      <c r="HS40" s="403" t="str">
        <f>IF(พย!Y41="","",พย!Y41)</f>
        <v/>
      </c>
      <c r="HT40" s="403" t="str">
        <f>IF(พย!Z41="","",พย!Z41)</f>
        <v/>
      </c>
      <c r="HU40" s="403" t="str">
        <f>IF(พย!AA41="","",พย!AA41)</f>
        <v/>
      </c>
      <c r="HV40" s="403" t="str">
        <f>IF(พย!AB41="","",พย!AB41)</f>
        <v/>
      </c>
      <c r="HW40" s="403" t="str">
        <f>IF(พย!AC41="","",พย!AC41)</f>
        <v/>
      </c>
      <c r="HX40" s="403" t="str">
        <f>IF(พย!AD41="","",พย!AD41)</f>
        <v/>
      </c>
      <c r="HY40" s="403" t="str">
        <f>IF(พย!AE41="","",พย!AE41)</f>
        <v/>
      </c>
      <c r="HZ40" s="403" t="str">
        <f>IF(พย!AF41="","",พย!AF41)</f>
        <v/>
      </c>
      <c r="IA40" s="403" t="str">
        <f>IF(พย!AG41="","",พย!AG41)</f>
        <v/>
      </c>
      <c r="IB40" s="403" t="str">
        <f>IF(พย!AH41="","",พย!AH41)</f>
        <v/>
      </c>
      <c r="IC40" s="403" t="str">
        <f>IF(พย!AI41="","",พย!AI41)</f>
        <v/>
      </c>
      <c r="ID40" s="402" t="str">
        <f>IF(พย!AJ41="","",พย!AJ41)</f>
        <v/>
      </c>
      <c r="IE40" s="401" t="str">
        <f>IF(ข้อมูลนร.2!D41="","",ข้อมูลนร.2!D41)</f>
        <v/>
      </c>
      <c r="IF40" s="402"/>
      <c r="IG40" s="404" t="str">
        <f>IF(ธค!E41="","",ธค!E41)</f>
        <v/>
      </c>
      <c r="IH40" s="404" t="str">
        <f>IF(ธค!F41="","",ธค!F41)</f>
        <v/>
      </c>
      <c r="II40" s="404" t="str">
        <f>IF(ธค!G41="","",ธค!G41)</f>
        <v/>
      </c>
      <c r="IJ40" s="404" t="str">
        <f>IF(ธค!H41="","",ธค!H41)</f>
        <v/>
      </c>
      <c r="IK40" s="404" t="str">
        <f>IF(ธค!I41="","",ธค!I41)</f>
        <v/>
      </c>
      <c r="IL40" s="404" t="str">
        <f>IF(ธค!J41="","",ธค!J41)</f>
        <v/>
      </c>
      <c r="IM40" s="404" t="str">
        <f>IF(ธค!K41="","",ธค!K41)</f>
        <v/>
      </c>
      <c r="IN40" s="404" t="str">
        <f>IF(ธค!L41="","",ธค!L41)</f>
        <v/>
      </c>
      <c r="IO40" s="404" t="str">
        <f>IF(ธค!M41="","",ธค!M41)</f>
        <v/>
      </c>
      <c r="IP40" s="404" t="str">
        <f>IF(ธค!N41="","",ธค!N41)</f>
        <v/>
      </c>
      <c r="IQ40" s="404" t="str">
        <f>IF(ธค!O41="","",ธค!O41)</f>
        <v/>
      </c>
      <c r="IR40" s="404" t="str">
        <f>IF(ธค!P41="","",ธค!P41)</f>
        <v/>
      </c>
      <c r="IS40" s="404" t="str">
        <f>IF(ธค!Q41="","",ธค!Q41)</f>
        <v/>
      </c>
      <c r="IT40" s="404" t="str">
        <f>IF(ธค!R41="","",ธค!R41)</f>
        <v/>
      </c>
      <c r="IU40" s="404" t="str">
        <f>IF(ธค!S41="","",ธค!S41)</f>
        <v/>
      </c>
      <c r="IV40" s="404" t="str">
        <f>IF(ธค!T41="","",ธค!T41)</f>
        <v/>
      </c>
      <c r="IW40" s="404" t="str">
        <f>IF(ธค!U41="","",ธค!U41)</f>
        <v/>
      </c>
      <c r="IX40" s="404" t="str">
        <f>IF(ธค!V41="","",ธค!V41)</f>
        <v/>
      </c>
      <c r="IY40" s="404" t="str">
        <f>IF(ธค!W41="","",ธค!W41)</f>
        <v/>
      </c>
      <c r="IZ40" s="404" t="str">
        <f>IF(ธค!X41="","",ธค!X41)</f>
        <v/>
      </c>
      <c r="JA40" s="404" t="str">
        <f>IF(ธค!Y41="","",ธค!Y41)</f>
        <v/>
      </c>
      <c r="JB40" s="404" t="str">
        <f>IF(ธค!Z41="","",ธค!Z41)</f>
        <v/>
      </c>
      <c r="JC40" s="404" t="str">
        <f>IF(ธค!AA41="","",ธค!AA41)</f>
        <v/>
      </c>
      <c r="JD40" s="404" t="str">
        <f>IF(ธค!AB41="","",ธค!AB41)</f>
        <v/>
      </c>
      <c r="JE40" s="404" t="str">
        <f>IF(ธค!AC41="","",ธค!AC41)</f>
        <v/>
      </c>
      <c r="JF40" s="404" t="str">
        <f>IF(ธค!AD41="","",ธค!AD41)</f>
        <v/>
      </c>
      <c r="JG40" s="404" t="str">
        <f>IF(ธค!AE41="","",ธค!AE41)</f>
        <v/>
      </c>
      <c r="JH40" s="404" t="str">
        <f>IF(ธค!AF41="","",ธค!AF41)</f>
        <v/>
      </c>
      <c r="JI40" s="404" t="str">
        <f>IF(ธค!AG41="","",ธค!AG41)</f>
        <v/>
      </c>
      <c r="JJ40" s="404" t="str">
        <f>IF(ธค!AH41="","",ธค!AH41)</f>
        <v/>
      </c>
      <c r="JK40" s="404" t="str">
        <f>IF(ธค!AI41="","",ธค!AI41)</f>
        <v/>
      </c>
      <c r="JL40" s="402" t="str">
        <f>IF(ธค!AJ41="","",ธค!AJ41)</f>
        <v/>
      </c>
      <c r="JM40" s="401" t="str">
        <f>IF(ข้อมูลนร.2!D41="","",ข้อมูลนร.2!D41)</f>
        <v/>
      </c>
      <c r="JN40" s="402"/>
      <c r="JO40" s="404" t="str">
        <f>IF(มค!E41="","",มค!E41)</f>
        <v/>
      </c>
      <c r="JP40" s="404" t="str">
        <f>IF(มค!F41="","",มค!F41)</f>
        <v/>
      </c>
      <c r="JQ40" s="404" t="str">
        <f>IF(มค!G41="","",มค!G41)</f>
        <v/>
      </c>
      <c r="JR40" s="404" t="str">
        <f>IF(มค!H41="","",มค!H41)</f>
        <v/>
      </c>
      <c r="JS40" s="404" t="str">
        <f>IF(มค!I41="","",มค!I41)</f>
        <v/>
      </c>
      <c r="JT40" s="404" t="str">
        <f>IF(มค!J41="","",มค!J41)</f>
        <v/>
      </c>
      <c r="JU40" s="404" t="str">
        <f>IF(มค!K41="","",มค!K41)</f>
        <v/>
      </c>
      <c r="JV40" s="404" t="str">
        <f>IF(มค!L41="","",มค!L41)</f>
        <v/>
      </c>
      <c r="JW40" s="404" t="str">
        <f>IF(มค!M41="","",มค!M41)</f>
        <v/>
      </c>
      <c r="JX40" s="404" t="str">
        <f>IF(มค!N41="","",มค!N41)</f>
        <v/>
      </c>
      <c r="JY40" s="404" t="str">
        <f>IF(มค!O41="","",มค!O41)</f>
        <v/>
      </c>
      <c r="JZ40" s="404" t="str">
        <f>IF(มค!P41="","",มค!P41)</f>
        <v/>
      </c>
      <c r="KA40" s="404" t="str">
        <f>IF(มค!Q41="","",มค!Q41)</f>
        <v/>
      </c>
      <c r="KB40" s="404" t="str">
        <f>IF(มค!R41="","",มค!R41)</f>
        <v/>
      </c>
      <c r="KC40" s="404" t="str">
        <f>IF(มค!S41="","",มค!S41)</f>
        <v/>
      </c>
      <c r="KD40" s="404" t="str">
        <f>IF(มค!T41="","",มค!T41)</f>
        <v/>
      </c>
      <c r="KE40" s="404" t="str">
        <f>IF(มค!U41="","",มค!U41)</f>
        <v/>
      </c>
      <c r="KF40" s="404" t="str">
        <f>IF(มค!V41="","",มค!V41)</f>
        <v/>
      </c>
      <c r="KG40" s="404" t="str">
        <f>IF(มค!W41="","",มค!W41)</f>
        <v/>
      </c>
      <c r="KH40" s="404" t="str">
        <f>IF(มค!X41="","",มค!X41)</f>
        <v/>
      </c>
      <c r="KI40" s="404" t="str">
        <f>IF(มค!Y41="","",มค!Y41)</f>
        <v/>
      </c>
      <c r="KJ40" s="404" t="str">
        <f>IF(มค!Z41="","",มค!Z41)</f>
        <v/>
      </c>
      <c r="KK40" s="404" t="str">
        <f>IF(มค!AA41="","",มค!AA41)</f>
        <v/>
      </c>
      <c r="KL40" s="404" t="str">
        <f>IF(มค!AB41="","",มค!AB41)</f>
        <v/>
      </c>
      <c r="KM40" s="404" t="str">
        <f>IF(มค!AC41="","",มค!AC41)</f>
        <v/>
      </c>
      <c r="KN40" s="404" t="str">
        <f>IF(มค!AD41="","",มค!AD41)</f>
        <v/>
      </c>
      <c r="KO40" s="404" t="str">
        <f>IF(มค!AE41="","",มค!AE41)</f>
        <v/>
      </c>
      <c r="KP40" s="404" t="str">
        <f>IF(มค!AF41="","",มค!AF41)</f>
        <v/>
      </c>
      <c r="KQ40" s="404" t="str">
        <f>IF(มค!AG41="","",มค!AG41)</f>
        <v/>
      </c>
      <c r="KR40" s="404" t="str">
        <f>IF(มค!AH41="","",มค!AH41)</f>
        <v/>
      </c>
      <c r="KS40" s="404" t="str">
        <f>IF(มค!AI41="","",มค!AI41)</f>
        <v/>
      </c>
      <c r="KT40" s="402" t="str">
        <f>IF(มค!AJ41="","",มค!AJ41)</f>
        <v/>
      </c>
      <c r="KU40" s="401" t="str">
        <f>IF(ข้อมูลนร.2!D41="","",ข้อมูลนร.2!D41)</f>
        <v/>
      </c>
      <c r="KV40" s="402"/>
      <c r="KW40" s="404" t="str">
        <f>IF(กพ!E41="","",กพ!E41)</f>
        <v/>
      </c>
      <c r="KX40" s="404" t="str">
        <f>IF(กพ!F41="","",กพ!F41)</f>
        <v/>
      </c>
      <c r="KY40" s="404" t="str">
        <f>IF(กพ!G41="","",กพ!G41)</f>
        <v/>
      </c>
      <c r="KZ40" s="404" t="str">
        <f>IF(กพ!H41="","",กพ!H41)</f>
        <v/>
      </c>
      <c r="LA40" s="404" t="str">
        <f>IF(กพ!I41="","",กพ!I41)</f>
        <v/>
      </c>
      <c r="LB40" s="404" t="str">
        <f>IF(กพ!J41="","",กพ!J41)</f>
        <v/>
      </c>
      <c r="LC40" s="404" t="str">
        <f>IF(กพ!K41="","",กพ!K41)</f>
        <v/>
      </c>
      <c r="LD40" s="404" t="str">
        <f>IF(กพ!L41="","",กพ!L41)</f>
        <v/>
      </c>
      <c r="LE40" s="404" t="str">
        <f>IF(กพ!M41="","",กพ!M41)</f>
        <v/>
      </c>
      <c r="LF40" s="404" t="str">
        <f>IF(กพ!N41="","",กพ!N41)</f>
        <v/>
      </c>
      <c r="LG40" s="404" t="str">
        <f>IF(กพ!O41="","",กพ!O41)</f>
        <v/>
      </c>
      <c r="LH40" s="404" t="str">
        <f>IF(กพ!P41="","",กพ!P41)</f>
        <v/>
      </c>
      <c r="LI40" s="404" t="str">
        <f>IF(กพ!Q41="","",กพ!Q41)</f>
        <v/>
      </c>
      <c r="LJ40" s="404" t="str">
        <f>IF(กพ!R41="","",กพ!R41)</f>
        <v/>
      </c>
      <c r="LK40" s="404" t="str">
        <f>IF(กพ!S41="","",กพ!S41)</f>
        <v/>
      </c>
      <c r="LL40" s="404" t="str">
        <f>IF(กพ!T41="","",กพ!T41)</f>
        <v/>
      </c>
      <c r="LM40" s="404" t="str">
        <f>IF(กพ!U41="","",กพ!U41)</f>
        <v/>
      </c>
      <c r="LN40" s="404" t="str">
        <f>IF(กพ!V41="","",กพ!V41)</f>
        <v/>
      </c>
      <c r="LO40" s="404" t="str">
        <f>IF(กพ!W41="","",กพ!W41)</f>
        <v/>
      </c>
      <c r="LP40" s="404" t="str">
        <f>IF(กพ!X41="","",กพ!X41)</f>
        <v/>
      </c>
      <c r="LQ40" s="404" t="str">
        <f>IF(กพ!Y41="","",กพ!Y41)</f>
        <v/>
      </c>
      <c r="LR40" s="404" t="str">
        <f>IF(กพ!Z41="","",กพ!Z41)</f>
        <v/>
      </c>
      <c r="LS40" s="404" t="str">
        <f>IF(กพ!AA41="","",กพ!AA41)</f>
        <v/>
      </c>
      <c r="LT40" s="404" t="str">
        <f>IF(กพ!AB41="","",กพ!AB41)</f>
        <v/>
      </c>
      <c r="LU40" s="404" t="str">
        <f>IF(กพ!AC41="","",กพ!AC41)</f>
        <v/>
      </c>
      <c r="LV40" s="404" t="str">
        <f>IF(กพ!AD41="","",กพ!AD41)</f>
        <v/>
      </c>
      <c r="LW40" s="404" t="str">
        <f>IF(กพ!AE41="","",กพ!AE41)</f>
        <v/>
      </c>
      <c r="LX40" s="404" t="str">
        <f>IF(กพ!AF41="","",กพ!AF41)</f>
        <v/>
      </c>
      <c r="LY40" s="404" t="str">
        <f>IF(กพ!AG41="","",กพ!AG41)</f>
        <v/>
      </c>
      <c r="LZ40" s="404" t="str">
        <f>IF(กพ!AH41="","",กพ!AH41)</f>
        <v/>
      </c>
      <c r="MA40" s="404" t="str">
        <f>IF(กพ!AI41="","",กพ!AI41)</f>
        <v/>
      </c>
      <c r="MB40" s="402" t="str">
        <f>IF(กพ!AJ41="","",กพ!AJ41)</f>
        <v/>
      </c>
      <c r="MC40" s="401" t="str">
        <f>IF(ข้อมูลนร.2!D41="","",ข้อมูลนร.2!D41)</f>
        <v/>
      </c>
      <c r="MD40" s="402"/>
      <c r="ME40" s="404" t="str">
        <f>IF(มีค!E41="","",มีค!E41)</f>
        <v/>
      </c>
      <c r="MF40" s="404" t="str">
        <f>IF(มีค!F41="","",มีค!F41)</f>
        <v/>
      </c>
      <c r="MG40" s="404" t="str">
        <f>IF(มีค!G41="","",มีค!G41)</f>
        <v/>
      </c>
      <c r="MH40" s="404" t="str">
        <f>IF(มีค!H41="","",มีค!H41)</f>
        <v/>
      </c>
      <c r="MI40" s="404" t="str">
        <f>IF(มีค!I41="","",มีค!I41)</f>
        <v/>
      </c>
      <c r="MJ40" s="404" t="str">
        <f>IF(มีค!J41="","",มีค!J41)</f>
        <v/>
      </c>
      <c r="MK40" s="404" t="str">
        <f>IF(มีค!K41="","",มีค!K41)</f>
        <v/>
      </c>
      <c r="ML40" s="404" t="str">
        <f>IF(มีค!L41="","",มีค!L41)</f>
        <v/>
      </c>
      <c r="MM40" s="404" t="str">
        <f>IF(มีค!M41="","",มีค!M41)</f>
        <v/>
      </c>
      <c r="MN40" s="404" t="str">
        <f>IF(มีค!N41="","",มีค!N41)</f>
        <v/>
      </c>
      <c r="MO40" s="404" t="str">
        <f>IF(มีค!O41="","",มีค!O41)</f>
        <v/>
      </c>
      <c r="MP40" s="404" t="str">
        <f>IF(มีค!P41="","",มีค!P41)</f>
        <v/>
      </c>
      <c r="MQ40" s="404" t="str">
        <f>IF(มีค!Q41="","",มีค!Q41)</f>
        <v/>
      </c>
      <c r="MR40" s="404" t="str">
        <f>IF(มีค!R41="","",มีค!R41)</f>
        <v/>
      </c>
      <c r="MS40" s="404" t="str">
        <f>IF(มีค!S41="","",มีค!S41)</f>
        <v/>
      </c>
      <c r="MT40" s="404" t="str">
        <f>IF(มีค!T41="","",มีค!T41)</f>
        <v/>
      </c>
      <c r="MU40" s="404" t="str">
        <f>IF(มีค!U41="","",มีค!U41)</f>
        <v/>
      </c>
      <c r="MV40" s="404" t="str">
        <f>IF(มีค!V41="","",มีค!V41)</f>
        <v/>
      </c>
      <c r="MW40" s="404" t="str">
        <f>IF(มีค!W41="","",มีค!W41)</f>
        <v/>
      </c>
      <c r="MX40" s="404" t="str">
        <f>IF(มีค!X41="","",มีค!X41)</f>
        <v/>
      </c>
      <c r="MY40" s="404" t="str">
        <f>IF(มีค!Y41="","",มีค!Y41)</f>
        <v/>
      </c>
      <c r="MZ40" s="404" t="str">
        <f>IF(มีค!Z41="","",มีค!Z41)</f>
        <v/>
      </c>
      <c r="NA40" s="404" t="str">
        <f>IF(มีค!AA41="","",มีค!AA41)</f>
        <v/>
      </c>
      <c r="NB40" s="404" t="str">
        <f>IF(มีค!AB41="","",มีค!AB41)</f>
        <v/>
      </c>
      <c r="NC40" s="404" t="str">
        <f>IF(มีค!AC41="","",มีค!AC41)</f>
        <v/>
      </c>
      <c r="ND40" s="404" t="str">
        <f>IF(มีค!AD41="","",มีค!AD41)</f>
        <v/>
      </c>
      <c r="NE40" s="404" t="str">
        <f>IF(มีค!AE41="","",มีค!AE41)</f>
        <v/>
      </c>
      <c r="NF40" s="404" t="str">
        <f>IF(มีค!AF41="","",มีค!AF41)</f>
        <v/>
      </c>
      <c r="NG40" s="404" t="str">
        <f>IF(มีค!AG41="","",มีค!AG41)</f>
        <v/>
      </c>
      <c r="NH40" s="404" t="str">
        <f>IF(มีค!AH41="","",มีค!AH41)</f>
        <v/>
      </c>
      <c r="NI40" s="404" t="str">
        <f>IF(มีค!AI41="","",มีค!AI41)</f>
        <v/>
      </c>
      <c r="NJ40" s="402" t="str">
        <f>IF(มีค!AJ41="","",มีค!AJ41)</f>
        <v/>
      </c>
    </row>
    <row r="41" spans="1:374" s="231" customFormat="1" ht="18" customHeight="1">
      <c r="A41" s="401" t="str">
        <f>IF(ข้อมูลนร.2!D42="","",ข้อมูลนร.2!D42)</f>
        <v/>
      </c>
      <c r="B41" s="402"/>
      <c r="C41" s="403" t="str">
        <f>IF(พค!E42="","",พค!E42)</f>
        <v/>
      </c>
      <c r="D41" s="403" t="str">
        <f>IF(พค!F42="","",พค!F42)</f>
        <v/>
      </c>
      <c r="E41" s="403" t="str">
        <f>IF(พค!G42="","",พค!G42)</f>
        <v/>
      </c>
      <c r="F41" s="403" t="str">
        <f>IF(พค!H42="","",พค!H42)</f>
        <v/>
      </c>
      <c r="G41" s="403" t="str">
        <f>IF(พค!I42="","",พค!I42)</f>
        <v/>
      </c>
      <c r="H41" s="403" t="str">
        <f>IF(พค!J42="","",พค!J42)</f>
        <v/>
      </c>
      <c r="I41" s="403" t="str">
        <f>IF(พค!K42="","",พค!K42)</f>
        <v/>
      </c>
      <c r="J41" s="403" t="str">
        <f>IF(พค!L42="","",พค!L42)</f>
        <v/>
      </c>
      <c r="K41" s="403" t="str">
        <f>IF(พค!M42="","",พค!M42)</f>
        <v/>
      </c>
      <c r="L41" s="403" t="str">
        <f>IF(พค!N42="","",พค!N42)</f>
        <v/>
      </c>
      <c r="M41" s="403" t="str">
        <f>IF(พค!O42="","",พค!O42)</f>
        <v/>
      </c>
      <c r="N41" s="403" t="str">
        <f>IF(พค!P42="","",พค!P42)</f>
        <v/>
      </c>
      <c r="O41" s="403" t="str">
        <f>IF(พค!Q42="","",พค!Q42)</f>
        <v/>
      </c>
      <c r="P41" s="403" t="str">
        <f>IF(พค!R42="","",พค!R42)</f>
        <v/>
      </c>
      <c r="Q41" s="403" t="str">
        <f>IF(พค!S42="","",พค!S42)</f>
        <v/>
      </c>
      <c r="R41" s="403" t="str">
        <f>IF(พค!T42="","",พค!T42)</f>
        <v/>
      </c>
      <c r="S41" s="403" t="str">
        <f>IF(พค!U42="","",พค!U42)</f>
        <v/>
      </c>
      <c r="T41" s="403" t="str">
        <f>IF(พค!V42="","",พค!V42)</f>
        <v/>
      </c>
      <c r="U41" s="403" t="str">
        <f>IF(พค!W42="","",พค!W42)</f>
        <v/>
      </c>
      <c r="V41" s="403" t="str">
        <f>IF(พค!X42="","",พค!X42)</f>
        <v/>
      </c>
      <c r="W41" s="403" t="str">
        <f>IF(พค!Y42="","",พค!Y42)</f>
        <v/>
      </c>
      <c r="X41" s="403" t="str">
        <f>IF(พค!Z42="","",พค!Z42)</f>
        <v/>
      </c>
      <c r="Y41" s="403" t="str">
        <f>IF(พค!AA42="","",พค!AA42)</f>
        <v/>
      </c>
      <c r="Z41" s="403" t="str">
        <f>IF(พค!AB42="","",พค!AB42)</f>
        <v/>
      </c>
      <c r="AA41" s="403" t="str">
        <f>IF(พค!AC42="","",พค!AC42)</f>
        <v/>
      </c>
      <c r="AB41" s="403" t="str">
        <f>IF(พค!AD42="","",พค!AD42)</f>
        <v/>
      </c>
      <c r="AC41" s="403" t="str">
        <f>IF(พค!AE42="","",พค!AE42)</f>
        <v/>
      </c>
      <c r="AD41" s="403" t="str">
        <f>IF(พค!AF42="","",พค!AF42)</f>
        <v/>
      </c>
      <c r="AE41" s="403" t="str">
        <f>IF(พค!AG42="","",พค!AG42)</f>
        <v/>
      </c>
      <c r="AF41" s="403" t="str">
        <f>IF(พค!AH42="","",พค!AH42)</f>
        <v/>
      </c>
      <c r="AG41" s="403" t="str">
        <f>IF(พค!AI42="","",พค!AI42)</f>
        <v/>
      </c>
      <c r="AH41" s="402" t="str">
        <f>IF(พค!AJ42="","",พค!AJ42)</f>
        <v/>
      </c>
      <c r="AI41" s="401" t="str">
        <f>IF(ข้อมูลนร.2!D42="","",ข้อมูลนร.2!D42)</f>
        <v/>
      </c>
      <c r="AJ41" s="402"/>
      <c r="AK41" s="404" t="str">
        <f>IF(มิย!E42="","",มิย!E42)</f>
        <v/>
      </c>
      <c r="AL41" s="404" t="str">
        <f>IF(มิย!F42="","",มิย!F42)</f>
        <v/>
      </c>
      <c r="AM41" s="404" t="str">
        <f>IF(มิย!G42="","",มิย!G42)</f>
        <v/>
      </c>
      <c r="AN41" s="404" t="str">
        <f>IF(มิย!H42="","",มิย!H42)</f>
        <v/>
      </c>
      <c r="AO41" s="404" t="str">
        <f>IF(มิย!I42="","",มิย!I42)</f>
        <v/>
      </c>
      <c r="AP41" s="404" t="str">
        <f>IF(มิย!J42="","",มิย!J42)</f>
        <v/>
      </c>
      <c r="AQ41" s="404" t="str">
        <f>IF(มิย!K42="","",มิย!K42)</f>
        <v/>
      </c>
      <c r="AR41" s="404" t="str">
        <f>IF(มิย!L42="","",มิย!L42)</f>
        <v/>
      </c>
      <c r="AS41" s="404" t="str">
        <f>IF(มิย!M42="","",มิย!M42)</f>
        <v/>
      </c>
      <c r="AT41" s="404" t="str">
        <f>IF(มิย!N42="","",มิย!N42)</f>
        <v/>
      </c>
      <c r="AU41" s="404" t="str">
        <f>IF(มิย!O42="","",มิย!O42)</f>
        <v/>
      </c>
      <c r="AV41" s="404" t="str">
        <f>IF(มิย!P42="","",มิย!P42)</f>
        <v/>
      </c>
      <c r="AW41" s="404" t="str">
        <f>IF(มิย!Q42="","",มิย!Q42)</f>
        <v/>
      </c>
      <c r="AX41" s="404" t="str">
        <f>IF(มิย!R42="","",มิย!R42)</f>
        <v/>
      </c>
      <c r="AY41" s="404" t="str">
        <f>IF(มิย!S42="","",มิย!S42)</f>
        <v/>
      </c>
      <c r="AZ41" s="404" t="str">
        <f>IF(มิย!T42="","",มิย!T42)</f>
        <v/>
      </c>
      <c r="BA41" s="404" t="str">
        <f>IF(มิย!U42="","",มิย!U42)</f>
        <v/>
      </c>
      <c r="BB41" s="404" t="str">
        <f>IF(มิย!V42="","",มิย!V42)</f>
        <v/>
      </c>
      <c r="BC41" s="404" t="str">
        <f>IF(มิย!W42="","",มิย!W42)</f>
        <v/>
      </c>
      <c r="BD41" s="404" t="str">
        <f>IF(มิย!X42="","",มิย!X42)</f>
        <v/>
      </c>
      <c r="BE41" s="404" t="str">
        <f>IF(มิย!Y42="","",มิย!Y42)</f>
        <v/>
      </c>
      <c r="BF41" s="404" t="str">
        <f>IF(มิย!Z42="","",มิย!Z42)</f>
        <v/>
      </c>
      <c r="BG41" s="404" t="str">
        <f>IF(มิย!AA42="","",มิย!AA42)</f>
        <v/>
      </c>
      <c r="BH41" s="404" t="str">
        <f>IF(มิย!AB42="","",มิย!AB42)</f>
        <v/>
      </c>
      <c r="BI41" s="404" t="str">
        <f>IF(มิย!AC42="","",มิย!AC42)</f>
        <v/>
      </c>
      <c r="BJ41" s="404" t="str">
        <f>IF(มิย!AD42="","",มิย!AD42)</f>
        <v/>
      </c>
      <c r="BK41" s="404" t="str">
        <f>IF(มิย!AE42="","",มิย!AE42)</f>
        <v/>
      </c>
      <c r="BL41" s="404" t="str">
        <f>IF(มิย!AF42="","",มิย!AF42)</f>
        <v/>
      </c>
      <c r="BM41" s="404" t="str">
        <f>IF(มิย!AG42="","",มิย!AG42)</f>
        <v/>
      </c>
      <c r="BN41" s="404" t="str">
        <f>IF(มิย!AH42="","",มิย!AH42)</f>
        <v/>
      </c>
      <c r="BO41" s="404" t="str">
        <f>IF(มิย!AI42="","",มิย!AI42)</f>
        <v/>
      </c>
      <c r="BP41" s="402" t="str">
        <f>IF(มิย!AJ42="","",มิย!AJ42)</f>
        <v/>
      </c>
      <c r="BQ41" s="401" t="str">
        <f>IF(ข้อมูลนร.2!D42="","",ข้อมูลนร.2!D42)</f>
        <v/>
      </c>
      <c r="BR41" s="402"/>
      <c r="BS41" s="402" t="str">
        <f>IF(กค!E42="","",กค!E42)</f>
        <v/>
      </c>
      <c r="BT41" s="404" t="str">
        <f>IF(กค!F42="","",กค!F42)</f>
        <v/>
      </c>
      <c r="BU41" s="404" t="str">
        <f>IF(กค!G42="","",กค!G42)</f>
        <v/>
      </c>
      <c r="BV41" s="404" t="str">
        <f>IF(กค!H42="","",กค!H42)</f>
        <v/>
      </c>
      <c r="BW41" s="404" t="str">
        <f>IF(กค!I42="","",กค!I42)</f>
        <v/>
      </c>
      <c r="BX41" s="404" t="str">
        <f>IF(กค!J42="","",กค!J42)</f>
        <v/>
      </c>
      <c r="BY41" s="404" t="str">
        <f>IF(กค!K42="","",กค!K42)</f>
        <v/>
      </c>
      <c r="BZ41" s="404" t="str">
        <f>IF(กค!L42="","",กค!L42)</f>
        <v/>
      </c>
      <c r="CA41" s="404" t="str">
        <f>IF(กค!M42="","",กค!M42)</f>
        <v/>
      </c>
      <c r="CB41" s="404" t="str">
        <f>IF(กค!N42="","",กค!N42)</f>
        <v/>
      </c>
      <c r="CC41" s="404" t="str">
        <f>IF(กค!O42="","",กค!O42)</f>
        <v/>
      </c>
      <c r="CD41" s="404" t="str">
        <f>IF(กค!P42="","",กค!P42)</f>
        <v/>
      </c>
      <c r="CE41" s="404" t="str">
        <f>IF(กค!Q42="","",กค!Q42)</f>
        <v/>
      </c>
      <c r="CF41" s="404" t="str">
        <f>IF(กค!R42="","",กค!R42)</f>
        <v/>
      </c>
      <c r="CG41" s="404" t="str">
        <f>IF(กค!S42="","",กค!S42)</f>
        <v/>
      </c>
      <c r="CH41" s="404" t="str">
        <f>IF(กค!T42="","",กค!T42)</f>
        <v/>
      </c>
      <c r="CI41" s="404" t="str">
        <f>IF(กค!U42="","",กค!U42)</f>
        <v/>
      </c>
      <c r="CJ41" s="404" t="str">
        <f>IF(กค!V42="","",กค!V42)</f>
        <v/>
      </c>
      <c r="CK41" s="404" t="str">
        <f>IF(กค!W42="","",กค!W42)</f>
        <v/>
      </c>
      <c r="CL41" s="404" t="str">
        <f>IF(กค!X42="","",กค!X42)</f>
        <v/>
      </c>
      <c r="CM41" s="404" t="str">
        <f>IF(กค!Y42="","",กค!Y42)</f>
        <v/>
      </c>
      <c r="CN41" s="404" t="str">
        <f>IF(กค!Z42="","",กค!Z42)</f>
        <v/>
      </c>
      <c r="CO41" s="404" t="str">
        <f>IF(กค!AA42="","",กค!AA42)</f>
        <v/>
      </c>
      <c r="CP41" s="404" t="str">
        <f>IF(กค!AB42="","",กค!AB42)</f>
        <v/>
      </c>
      <c r="CQ41" s="404" t="str">
        <f>IF(กค!AC42="","",กค!AC42)</f>
        <v/>
      </c>
      <c r="CR41" s="404" t="str">
        <f>IF(กค!AD42="","",กค!AD42)</f>
        <v/>
      </c>
      <c r="CS41" s="404" t="str">
        <f>IF(กค!AE42="","",กค!AE42)</f>
        <v/>
      </c>
      <c r="CT41" s="404" t="str">
        <f>IF(กค!AF42="","",กค!AF42)</f>
        <v/>
      </c>
      <c r="CU41" s="404" t="str">
        <f>IF(กค!AG42="","",กค!AG42)</f>
        <v/>
      </c>
      <c r="CV41" s="404" t="str">
        <f>IF(กค!AH42="","",กค!AH42)</f>
        <v/>
      </c>
      <c r="CW41" s="404" t="str">
        <f>IF(กค!AI42="","",กค!AI42)</f>
        <v/>
      </c>
      <c r="CX41" s="402" t="str">
        <f>IF(กค!AJ42="","",กค!AJ42)</f>
        <v/>
      </c>
      <c r="CY41" s="401" t="str">
        <f>IF(ข้อมูลนร.2!D42="","",ข้อมูลนร.2!D42)</f>
        <v/>
      </c>
      <c r="CZ41" s="402"/>
      <c r="DA41" s="404" t="str">
        <f>IF(สค!E42="","",สค!E42)</f>
        <v/>
      </c>
      <c r="DB41" s="404" t="str">
        <f>IF(สค!F42="","",สค!F42)</f>
        <v/>
      </c>
      <c r="DC41" s="404" t="str">
        <f>IF(สค!G42="","",สค!G42)</f>
        <v/>
      </c>
      <c r="DD41" s="404" t="str">
        <f>IF(สค!H42="","",สค!H42)</f>
        <v/>
      </c>
      <c r="DE41" s="404" t="str">
        <f>IF(สค!I42="","",สค!I42)</f>
        <v/>
      </c>
      <c r="DF41" s="404" t="str">
        <f>IF(สค!J42="","",สค!J42)</f>
        <v/>
      </c>
      <c r="DG41" s="404" t="str">
        <f>IF(สค!K42="","",สค!K42)</f>
        <v/>
      </c>
      <c r="DH41" s="404" t="str">
        <f>IF(สค!L42="","",สค!L42)</f>
        <v/>
      </c>
      <c r="DI41" s="404" t="str">
        <f>IF(สค!M42="","",สค!M42)</f>
        <v/>
      </c>
      <c r="DJ41" s="404" t="str">
        <f>IF(สค!N42="","",สค!N42)</f>
        <v/>
      </c>
      <c r="DK41" s="404" t="str">
        <f>IF(สค!O42="","",สค!O42)</f>
        <v/>
      </c>
      <c r="DL41" s="404" t="str">
        <f>IF(สค!P42="","",สค!P42)</f>
        <v/>
      </c>
      <c r="DM41" s="404" t="str">
        <f>IF(สค!Q42="","",สค!Q42)</f>
        <v/>
      </c>
      <c r="DN41" s="404" t="str">
        <f>IF(สค!R42="","",สค!R42)</f>
        <v/>
      </c>
      <c r="DO41" s="404" t="str">
        <f>IF(สค!S42="","",สค!S42)</f>
        <v/>
      </c>
      <c r="DP41" s="404" t="str">
        <f>IF(สค!T42="","",สค!T42)</f>
        <v/>
      </c>
      <c r="DQ41" s="404" t="str">
        <f>IF(สค!U42="","",สค!U42)</f>
        <v/>
      </c>
      <c r="DR41" s="404" t="str">
        <f>IF(สค!V42="","",สค!V42)</f>
        <v/>
      </c>
      <c r="DS41" s="404" t="str">
        <f>IF(สค!W42="","",สค!W42)</f>
        <v/>
      </c>
      <c r="DT41" s="404" t="str">
        <f>IF(สค!X42="","",สค!X42)</f>
        <v/>
      </c>
      <c r="DU41" s="404" t="str">
        <f>IF(สค!Y42="","",สค!Y42)</f>
        <v/>
      </c>
      <c r="DV41" s="404" t="str">
        <f>IF(สค!Z42="","",สค!Z42)</f>
        <v/>
      </c>
      <c r="DW41" s="404" t="str">
        <f>IF(สค!AA42="","",สค!AA42)</f>
        <v/>
      </c>
      <c r="DX41" s="404" t="str">
        <f>IF(สค!AB42="","",สค!AB42)</f>
        <v/>
      </c>
      <c r="DY41" s="404" t="str">
        <f>IF(สค!AC42="","",สค!AC42)</f>
        <v/>
      </c>
      <c r="DZ41" s="404" t="str">
        <f>IF(สค!AD42="","",สค!AD42)</f>
        <v/>
      </c>
      <c r="EA41" s="404" t="str">
        <f>IF(สค!AE42="","",สค!AE42)</f>
        <v/>
      </c>
      <c r="EB41" s="404" t="str">
        <f>IF(สค!AF42="","",สค!AF42)</f>
        <v/>
      </c>
      <c r="EC41" s="404" t="str">
        <f>IF(สค!AG42="","",สค!AG42)</f>
        <v/>
      </c>
      <c r="ED41" s="404" t="str">
        <f>IF(สค!AH42="","",สค!AH42)</f>
        <v/>
      </c>
      <c r="EE41" s="404" t="str">
        <f>IF(สค!AI42="","",สค!AI42)</f>
        <v/>
      </c>
      <c r="EF41" s="402" t="str">
        <f>IF(สค!AJ42="","",สค!AJ42)</f>
        <v/>
      </c>
      <c r="EG41" s="401" t="str">
        <f>IF(ข้อมูลนร.2!D42="","",ข้อมูลนร.2!D42)</f>
        <v/>
      </c>
      <c r="EH41" s="402"/>
      <c r="EI41" s="404" t="str">
        <f>IF(กย!E42="","",กย!E42)</f>
        <v/>
      </c>
      <c r="EJ41" s="404" t="str">
        <f>IF(กย!F42="","",กย!F42)</f>
        <v/>
      </c>
      <c r="EK41" s="404" t="str">
        <f>IF(กย!G42="","",กย!G42)</f>
        <v/>
      </c>
      <c r="EL41" s="404" t="str">
        <f>IF(กย!H42="","",กย!H42)</f>
        <v/>
      </c>
      <c r="EM41" s="404" t="str">
        <f>IF(กย!I42="","",กย!I42)</f>
        <v/>
      </c>
      <c r="EN41" s="404" t="str">
        <f>IF(กย!J42="","",กย!J42)</f>
        <v/>
      </c>
      <c r="EO41" s="404" t="str">
        <f>IF(กย!K42="","",กย!K42)</f>
        <v/>
      </c>
      <c r="EP41" s="404" t="str">
        <f>IF(กย!L42="","",กย!L42)</f>
        <v/>
      </c>
      <c r="EQ41" s="404" t="str">
        <f>IF(กย!M42="","",กย!M42)</f>
        <v/>
      </c>
      <c r="ER41" s="404" t="str">
        <f>IF(กย!N42="","",กย!N42)</f>
        <v/>
      </c>
      <c r="ES41" s="404" t="str">
        <f>IF(กย!O42="","",กย!O42)</f>
        <v/>
      </c>
      <c r="ET41" s="404" t="str">
        <f>IF(กย!P42="","",กย!P42)</f>
        <v/>
      </c>
      <c r="EU41" s="404" t="str">
        <f>IF(กย!Q42="","",กย!Q42)</f>
        <v/>
      </c>
      <c r="EV41" s="404" t="str">
        <f>IF(กย!R42="","",กย!R42)</f>
        <v/>
      </c>
      <c r="EW41" s="404" t="str">
        <f>IF(กย!S42="","",กย!S42)</f>
        <v/>
      </c>
      <c r="EX41" s="404" t="str">
        <f>IF(กย!T42="","",กย!T42)</f>
        <v/>
      </c>
      <c r="EY41" s="404" t="str">
        <f>IF(กย!U42="","",กย!U42)</f>
        <v/>
      </c>
      <c r="EZ41" s="404" t="str">
        <f>IF(กย!V42="","",กย!V42)</f>
        <v/>
      </c>
      <c r="FA41" s="404" t="str">
        <f>IF(กย!W42="","",กย!W42)</f>
        <v/>
      </c>
      <c r="FB41" s="404" t="str">
        <f>IF(กย!X42="","",กย!X42)</f>
        <v/>
      </c>
      <c r="FC41" s="404" t="str">
        <f>IF(กย!Y42="","",กย!Y42)</f>
        <v/>
      </c>
      <c r="FD41" s="404" t="str">
        <f>IF(กย!Z42="","",กย!Z42)</f>
        <v/>
      </c>
      <c r="FE41" s="404" t="str">
        <f>IF(กย!AA42="","",กย!AA42)</f>
        <v/>
      </c>
      <c r="FF41" s="404" t="str">
        <f>IF(กย!AB42="","",กย!AB42)</f>
        <v/>
      </c>
      <c r="FG41" s="404" t="str">
        <f>IF(กย!AC42="","",กย!AC42)</f>
        <v/>
      </c>
      <c r="FH41" s="404" t="str">
        <f>IF(กย!AD42="","",กย!AD42)</f>
        <v/>
      </c>
      <c r="FI41" s="404" t="str">
        <f>IF(กย!AE42="","",กย!AE42)</f>
        <v/>
      </c>
      <c r="FJ41" s="404" t="str">
        <f>IF(กย!AF42="","",กย!AF42)</f>
        <v/>
      </c>
      <c r="FK41" s="404" t="str">
        <f>IF(กย!AG42="","",กย!AG42)</f>
        <v/>
      </c>
      <c r="FL41" s="404" t="str">
        <f>IF(กย!AH42="","",กย!AH42)</f>
        <v/>
      </c>
      <c r="FM41" s="404" t="str">
        <f>IF(กย!AI42="","",กย!AI42)</f>
        <v/>
      </c>
      <c r="FN41" s="402" t="str">
        <f>IF(กย!AJ42="","",กย!AJ42)</f>
        <v/>
      </c>
      <c r="FO41" s="401" t="str">
        <f>IF(ข้อมูลนร.2!D42="","",ข้อมูลนร.2!D42)</f>
        <v/>
      </c>
      <c r="FP41" s="402"/>
      <c r="FQ41" s="404" t="str">
        <f>IF(ตค!E42="","",ตค!E42)</f>
        <v/>
      </c>
      <c r="FR41" s="404" t="str">
        <f>IF(ตค!F42="","",ตค!F42)</f>
        <v/>
      </c>
      <c r="FS41" s="404" t="str">
        <f>IF(ตค!G42="","",ตค!G42)</f>
        <v/>
      </c>
      <c r="FT41" s="404" t="str">
        <f>IF(ตค!H42="","",ตค!H42)</f>
        <v/>
      </c>
      <c r="FU41" s="404" t="str">
        <f>IF(ตค!I42="","",ตค!I42)</f>
        <v/>
      </c>
      <c r="FV41" s="404" t="str">
        <f>IF(ตค!J42="","",ตค!J42)</f>
        <v/>
      </c>
      <c r="FW41" s="404" t="str">
        <f>IF(ตค!K42="","",ตค!K42)</f>
        <v/>
      </c>
      <c r="FX41" s="404" t="str">
        <f>IF(ตค!L42="","",ตค!L42)</f>
        <v/>
      </c>
      <c r="FY41" s="404" t="str">
        <f>IF(ตค!M42="","",ตค!M42)</f>
        <v/>
      </c>
      <c r="FZ41" s="404" t="str">
        <f>IF(ตค!N42="","",ตค!N42)</f>
        <v/>
      </c>
      <c r="GA41" s="404" t="str">
        <f>IF(ตค!O42="","",ตค!O42)</f>
        <v/>
      </c>
      <c r="GB41" s="404" t="str">
        <f>IF(ตค!P42="","",ตค!P42)</f>
        <v/>
      </c>
      <c r="GC41" s="404" t="str">
        <f>IF(ตค!Q42="","",ตค!Q42)</f>
        <v/>
      </c>
      <c r="GD41" s="404" t="str">
        <f>IF(ตค!R42="","",ตค!R42)</f>
        <v/>
      </c>
      <c r="GE41" s="404" t="str">
        <f>IF(ตค!S42="","",ตค!S42)</f>
        <v/>
      </c>
      <c r="GF41" s="404" t="str">
        <f>IF(ตค!T42="","",ตค!T42)</f>
        <v/>
      </c>
      <c r="GG41" s="404" t="str">
        <f>IF(ตค!U42="","",ตค!U42)</f>
        <v/>
      </c>
      <c r="GH41" s="404" t="str">
        <f>IF(ตค!V42="","",ตค!V42)</f>
        <v/>
      </c>
      <c r="GI41" s="404" t="str">
        <f>IF(ตค!W42="","",ตค!W42)</f>
        <v/>
      </c>
      <c r="GJ41" s="404" t="str">
        <f>IF(ตค!X42="","",ตค!X42)</f>
        <v/>
      </c>
      <c r="GK41" s="404" t="str">
        <f>IF(ตค!Y42="","",ตค!Y42)</f>
        <v/>
      </c>
      <c r="GL41" s="404" t="str">
        <f>IF(ตค!Z42="","",ตค!Z42)</f>
        <v/>
      </c>
      <c r="GM41" s="404" t="str">
        <f>IF(ตค!AA42="","",ตค!AA42)</f>
        <v/>
      </c>
      <c r="GN41" s="404" t="str">
        <f>IF(ตค!AB42="","",ตค!AB42)</f>
        <v/>
      </c>
      <c r="GO41" s="404" t="str">
        <f>IF(ตค!AC42="","",ตค!AC42)</f>
        <v/>
      </c>
      <c r="GP41" s="404" t="str">
        <f>IF(ตค!AD42="","",ตค!AD42)</f>
        <v/>
      </c>
      <c r="GQ41" s="404" t="str">
        <f>IF(ตค!AE42="","",ตค!AE42)</f>
        <v/>
      </c>
      <c r="GR41" s="404" t="str">
        <f>IF(ตค!AF42="","",ตค!AF42)</f>
        <v/>
      </c>
      <c r="GS41" s="404" t="str">
        <f>IF(ตค!AG42="","",ตค!AG42)</f>
        <v/>
      </c>
      <c r="GT41" s="404" t="str">
        <f>IF(ตค!AH42="","",ตค!AH42)</f>
        <v/>
      </c>
      <c r="GU41" s="404" t="str">
        <f>IF(ตค!AI42="","",ตค!AI42)</f>
        <v/>
      </c>
      <c r="GV41" s="402" t="str">
        <f>IF(ตค!AJ42="","",ตค!AJ42)</f>
        <v/>
      </c>
      <c r="GW41" s="401" t="str">
        <f>IF(ข้อมูลนร.2!D42="","",ข้อมูลนร.2!D42)</f>
        <v/>
      </c>
      <c r="GX41" s="402"/>
      <c r="GY41" s="403" t="str">
        <f>IF(พย!E42="","",พย!E42)</f>
        <v/>
      </c>
      <c r="GZ41" s="403" t="str">
        <f>IF(พย!F42="","",พย!F42)</f>
        <v/>
      </c>
      <c r="HA41" s="403" t="str">
        <f>IF(พย!G42="","",พย!G42)</f>
        <v/>
      </c>
      <c r="HB41" s="403" t="str">
        <f>IF(พย!H42="","",พย!H42)</f>
        <v/>
      </c>
      <c r="HC41" s="403" t="str">
        <f>IF(พย!I42="","",พย!I42)</f>
        <v/>
      </c>
      <c r="HD41" s="403" t="str">
        <f>IF(พย!J42="","",พย!J42)</f>
        <v/>
      </c>
      <c r="HE41" s="403" t="str">
        <f>IF(พย!K42="","",พย!K42)</f>
        <v/>
      </c>
      <c r="HF41" s="403" t="str">
        <f>IF(พย!L42="","",พย!L42)</f>
        <v/>
      </c>
      <c r="HG41" s="403" t="str">
        <f>IF(พย!M42="","",พย!M42)</f>
        <v/>
      </c>
      <c r="HH41" s="403" t="str">
        <f>IF(พย!N42="","",พย!N42)</f>
        <v/>
      </c>
      <c r="HI41" s="403" t="str">
        <f>IF(พย!O42="","",พย!O42)</f>
        <v/>
      </c>
      <c r="HJ41" s="403" t="str">
        <f>IF(พย!P42="","",พย!P42)</f>
        <v/>
      </c>
      <c r="HK41" s="403" t="str">
        <f>IF(พย!Q42="","",พย!Q42)</f>
        <v/>
      </c>
      <c r="HL41" s="403" t="str">
        <f>IF(พย!R42="","",พย!R42)</f>
        <v/>
      </c>
      <c r="HM41" s="403" t="str">
        <f>IF(พย!S42="","",พย!S42)</f>
        <v/>
      </c>
      <c r="HN41" s="403" t="str">
        <f>IF(พย!T42="","",พย!T42)</f>
        <v/>
      </c>
      <c r="HO41" s="403" t="str">
        <f>IF(พย!U42="","",พย!U42)</f>
        <v/>
      </c>
      <c r="HP41" s="403" t="str">
        <f>IF(พย!V42="","",พย!V42)</f>
        <v/>
      </c>
      <c r="HQ41" s="403" t="str">
        <f>IF(พย!W42="","",พย!W42)</f>
        <v/>
      </c>
      <c r="HR41" s="403" t="str">
        <f>IF(พย!X42="","",พย!X42)</f>
        <v/>
      </c>
      <c r="HS41" s="403" t="str">
        <f>IF(พย!Y42="","",พย!Y42)</f>
        <v/>
      </c>
      <c r="HT41" s="403" t="str">
        <f>IF(พย!Z42="","",พย!Z42)</f>
        <v/>
      </c>
      <c r="HU41" s="403" t="str">
        <f>IF(พย!AA42="","",พย!AA42)</f>
        <v/>
      </c>
      <c r="HV41" s="403" t="str">
        <f>IF(พย!AB42="","",พย!AB42)</f>
        <v/>
      </c>
      <c r="HW41" s="403" t="str">
        <f>IF(พย!AC42="","",พย!AC42)</f>
        <v/>
      </c>
      <c r="HX41" s="403" t="str">
        <f>IF(พย!AD42="","",พย!AD42)</f>
        <v/>
      </c>
      <c r="HY41" s="403" t="str">
        <f>IF(พย!AE42="","",พย!AE42)</f>
        <v/>
      </c>
      <c r="HZ41" s="403" t="str">
        <f>IF(พย!AF42="","",พย!AF42)</f>
        <v/>
      </c>
      <c r="IA41" s="403" t="str">
        <f>IF(พย!AG42="","",พย!AG42)</f>
        <v/>
      </c>
      <c r="IB41" s="403" t="str">
        <f>IF(พย!AH42="","",พย!AH42)</f>
        <v/>
      </c>
      <c r="IC41" s="403" t="str">
        <f>IF(พย!AI42="","",พย!AI42)</f>
        <v/>
      </c>
      <c r="ID41" s="402" t="str">
        <f>IF(พย!AJ42="","",พย!AJ42)</f>
        <v/>
      </c>
      <c r="IE41" s="401" t="str">
        <f>IF(ข้อมูลนร.2!D42="","",ข้อมูลนร.2!D42)</f>
        <v/>
      </c>
      <c r="IF41" s="402"/>
      <c r="IG41" s="404" t="str">
        <f>IF(ธค!E42="","",ธค!E42)</f>
        <v/>
      </c>
      <c r="IH41" s="404" t="str">
        <f>IF(ธค!F42="","",ธค!F42)</f>
        <v/>
      </c>
      <c r="II41" s="404" t="str">
        <f>IF(ธค!G42="","",ธค!G42)</f>
        <v/>
      </c>
      <c r="IJ41" s="404" t="str">
        <f>IF(ธค!H42="","",ธค!H42)</f>
        <v/>
      </c>
      <c r="IK41" s="404" t="str">
        <f>IF(ธค!I42="","",ธค!I42)</f>
        <v/>
      </c>
      <c r="IL41" s="404" t="str">
        <f>IF(ธค!J42="","",ธค!J42)</f>
        <v/>
      </c>
      <c r="IM41" s="404" t="str">
        <f>IF(ธค!K42="","",ธค!K42)</f>
        <v/>
      </c>
      <c r="IN41" s="404" t="str">
        <f>IF(ธค!L42="","",ธค!L42)</f>
        <v/>
      </c>
      <c r="IO41" s="404" t="str">
        <f>IF(ธค!M42="","",ธค!M42)</f>
        <v/>
      </c>
      <c r="IP41" s="404" t="str">
        <f>IF(ธค!N42="","",ธค!N42)</f>
        <v/>
      </c>
      <c r="IQ41" s="404" t="str">
        <f>IF(ธค!O42="","",ธค!O42)</f>
        <v/>
      </c>
      <c r="IR41" s="404" t="str">
        <f>IF(ธค!P42="","",ธค!P42)</f>
        <v/>
      </c>
      <c r="IS41" s="404" t="str">
        <f>IF(ธค!Q42="","",ธค!Q42)</f>
        <v/>
      </c>
      <c r="IT41" s="404" t="str">
        <f>IF(ธค!R42="","",ธค!R42)</f>
        <v/>
      </c>
      <c r="IU41" s="404" t="str">
        <f>IF(ธค!S42="","",ธค!S42)</f>
        <v/>
      </c>
      <c r="IV41" s="404" t="str">
        <f>IF(ธค!T42="","",ธค!T42)</f>
        <v/>
      </c>
      <c r="IW41" s="404" t="str">
        <f>IF(ธค!U42="","",ธค!U42)</f>
        <v/>
      </c>
      <c r="IX41" s="404" t="str">
        <f>IF(ธค!V42="","",ธค!V42)</f>
        <v/>
      </c>
      <c r="IY41" s="404" t="str">
        <f>IF(ธค!W42="","",ธค!W42)</f>
        <v/>
      </c>
      <c r="IZ41" s="404" t="str">
        <f>IF(ธค!X42="","",ธค!X42)</f>
        <v/>
      </c>
      <c r="JA41" s="404" t="str">
        <f>IF(ธค!Y42="","",ธค!Y42)</f>
        <v/>
      </c>
      <c r="JB41" s="404" t="str">
        <f>IF(ธค!Z42="","",ธค!Z42)</f>
        <v/>
      </c>
      <c r="JC41" s="404" t="str">
        <f>IF(ธค!AA42="","",ธค!AA42)</f>
        <v/>
      </c>
      <c r="JD41" s="404" t="str">
        <f>IF(ธค!AB42="","",ธค!AB42)</f>
        <v/>
      </c>
      <c r="JE41" s="404" t="str">
        <f>IF(ธค!AC42="","",ธค!AC42)</f>
        <v/>
      </c>
      <c r="JF41" s="404" t="str">
        <f>IF(ธค!AD42="","",ธค!AD42)</f>
        <v/>
      </c>
      <c r="JG41" s="404" t="str">
        <f>IF(ธค!AE42="","",ธค!AE42)</f>
        <v/>
      </c>
      <c r="JH41" s="404" t="str">
        <f>IF(ธค!AF42="","",ธค!AF42)</f>
        <v/>
      </c>
      <c r="JI41" s="404" t="str">
        <f>IF(ธค!AG42="","",ธค!AG42)</f>
        <v/>
      </c>
      <c r="JJ41" s="404" t="str">
        <f>IF(ธค!AH42="","",ธค!AH42)</f>
        <v/>
      </c>
      <c r="JK41" s="404" t="str">
        <f>IF(ธค!AI42="","",ธค!AI42)</f>
        <v/>
      </c>
      <c r="JL41" s="402" t="str">
        <f>IF(ธค!AJ42="","",ธค!AJ42)</f>
        <v/>
      </c>
      <c r="JM41" s="401" t="str">
        <f>IF(ข้อมูลนร.2!D42="","",ข้อมูลนร.2!D42)</f>
        <v/>
      </c>
      <c r="JN41" s="402"/>
      <c r="JO41" s="404" t="str">
        <f>IF(มค!E42="","",มค!E42)</f>
        <v/>
      </c>
      <c r="JP41" s="404" t="str">
        <f>IF(มค!F42="","",มค!F42)</f>
        <v/>
      </c>
      <c r="JQ41" s="404" t="str">
        <f>IF(มค!G42="","",มค!G42)</f>
        <v/>
      </c>
      <c r="JR41" s="404" t="str">
        <f>IF(มค!H42="","",มค!H42)</f>
        <v/>
      </c>
      <c r="JS41" s="404" t="str">
        <f>IF(มค!I42="","",มค!I42)</f>
        <v/>
      </c>
      <c r="JT41" s="404" t="str">
        <f>IF(มค!J42="","",มค!J42)</f>
        <v/>
      </c>
      <c r="JU41" s="404" t="str">
        <f>IF(มค!K42="","",มค!K42)</f>
        <v/>
      </c>
      <c r="JV41" s="404" t="str">
        <f>IF(มค!L42="","",มค!L42)</f>
        <v/>
      </c>
      <c r="JW41" s="404" t="str">
        <f>IF(มค!M42="","",มค!M42)</f>
        <v/>
      </c>
      <c r="JX41" s="404" t="str">
        <f>IF(มค!N42="","",มค!N42)</f>
        <v/>
      </c>
      <c r="JY41" s="404" t="str">
        <f>IF(มค!O42="","",มค!O42)</f>
        <v/>
      </c>
      <c r="JZ41" s="404" t="str">
        <f>IF(มค!P42="","",มค!P42)</f>
        <v/>
      </c>
      <c r="KA41" s="404" t="str">
        <f>IF(มค!Q42="","",มค!Q42)</f>
        <v/>
      </c>
      <c r="KB41" s="404" t="str">
        <f>IF(มค!R42="","",มค!R42)</f>
        <v/>
      </c>
      <c r="KC41" s="404" t="str">
        <f>IF(มค!S42="","",มค!S42)</f>
        <v/>
      </c>
      <c r="KD41" s="404" t="str">
        <f>IF(มค!T42="","",มค!T42)</f>
        <v/>
      </c>
      <c r="KE41" s="404" t="str">
        <f>IF(มค!U42="","",มค!U42)</f>
        <v/>
      </c>
      <c r="KF41" s="404" t="str">
        <f>IF(มค!V42="","",มค!V42)</f>
        <v/>
      </c>
      <c r="KG41" s="404" t="str">
        <f>IF(มค!W42="","",มค!W42)</f>
        <v/>
      </c>
      <c r="KH41" s="404" t="str">
        <f>IF(มค!X42="","",มค!X42)</f>
        <v/>
      </c>
      <c r="KI41" s="404" t="str">
        <f>IF(มค!Y42="","",มค!Y42)</f>
        <v/>
      </c>
      <c r="KJ41" s="404" t="str">
        <f>IF(มค!Z42="","",มค!Z42)</f>
        <v/>
      </c>
      <c r="KK41" s="404" t="str">
        <f>IF(มค!AA42="","",มค!AA42)</f>
        <v/>
      </c>
      <c r="KL41" s="404" t="str">
        <f>IF(มค!AB42="","",มค!AB42)</f>
        <v/>
      </c>
      <c r="KM41" s="404" t="str">
        <f>IF(มค!AC42="","",มค!AC42)</f>
        <v/>
      </c>
      <c r="KN41" s="404" t="str">
        <f>IF(มค!AD42="","",มค!AD42)</f>
        <v/>
      </c>
      <c r="KO41" s="404" t="str">
        <f>IF(มค!AE42="","",มค!AE42)</f>
        <v/>
      </c>
      <c r="KP41" s="404" t="str">
        <f>IF(มค!AF42="","",มค!AF42)</f>
        <v/>
      </c>
      <c r="KQ41" s="404" t="str">
        <f>IF(มค!AG42="","",มค!AG42)</f>
        <v/>
      </c>
      <c r="KR41" s="404" t="str">
        <f>IF(มค!AH42="","",มค!AH42)</f>
        <v/>
      </c>
      <c r="KS41" s="404" t="str">
        <f>IF(มค!AI42="","",มค!AI42)</f>
        <v/>
      </c>
      <c r="KT41" s="402" t="str">
        <f>IF(มค!AJ42="","",มค!AJ42)</f>
        <v/>
      </c>
      <c r="KU41" s="401" t="str">
        <f>IF(ข้อมูลนร.2!D42="","",ข้อมูลนร.2!D42)</f>
        <v/>
      </c>
      <c r="KV41" s="402"/>
      <c r="KW41" s="404" t="str">
        <f>IF(กพ!E42="","",กพ!E42)</f>
        <v/>
      </c>
      <c r="KX41" s="404" t="str">
        <f>IF(กพ!F42="","",กพ!F42)</f>
        <v/>
      </c>
      <c r="KY41" s="404" t="str">
        <f>IF(กพ!G42="","",กพ!G42)</f>
        <v/>
      </c>
      <c r="KZ41" s="404" t="str">
        <f>IF(กพ!H42="","",กพ!H42)</f>
        <v/>
      </c>
      <c r="LA41" s="404" t="str">
        <f>IF(กพ!I42="","",กพ!I42)</f>
        <v/>
      </c>
      <c r="LB41" s="404" t="str">
        <f>IF(กพ!J42="","",กพ!J42)</f>
        <v/>
      </c>
      <c r="LC41" s="404" t="str">
        <f>IF(กพ!K42="","",กพ!K42)</f>
        <v/>
      </c>
      <c r="LD41" s="404" t="str">
        <f>IF(กพ!L42="","",กพ!L42)</f>
        <v/>
      </c>
      <c r="LE41" s="404" t="str">
        <f>IF(กพ!M42="","",กพ!M42)</f>
        <v/>
      </c>
      <c r="LF41" s="404" t="str">
        <f>IF(กพ!N42="","",กพ!N42)</f>
        <v/>
      </c>
      <c r="LG41" s="404" t="str">
        <f>IF(กพ!O42="","",กพ!O42)</f>
        <v/>
      </c>
      <c r="LH41" s="404" t="str">
        <f>IF(กพ!P42="","",กพ!P42)</f>
        <v/>
      </c>
      <c r="LI41" s="404" t="str">
        <f>IF(กพ!Q42="","",กพ!Q42)</f>
        <v/>
      </c>
      <c r="LJ41" s="404" t="str">
        <f>IF(กพ!R42="","",กพ!R42)</f>
        <v/>
      </c>
      <c r="LK41" s="404" t="str">
        <f>IF(กพ!S42="","",กพ!S42)</f>
        <v/>
      </c>
      <c r="LL41" s="404" t="str">
        <f>IF(กพ!T42="","",กพ!T42)</f>
        <v/>
      </c>
      <c r="LM41" s="404" t="str">
        <f>IF(กพ!U42="","",กพ!U42)</f>
        <v/>
      </c>
      <c r="LN41" s="404" t="str">
        <f>IF(กพ!V42="","",กพ!V42)</f>
        <v/>
      </c>
      <c r="LO41" s="404" t="str">
        <f>IF(กพ!W42="","",กพ!W42)</f>
        <v/>
      </c>
      <c r="LP41" s="404" t="str">
        <f>IF(กพ!X42="","",กพ!X42)</f>
        <v/>
      </c>
      <c r="LQ41" s="404" t="str">
        <f>IF(กพ!Y42="","",กพ!Y42)</f>
        <v/>
      </c>
      <c r="LR41" s="404" t="str">
        <f>IF(กพ!Z42="","",กพ!Z42)</f>
        <v/>
      </c>
      <c r="LS41" s="404" t="str">
        <f>IF(กพ!AA42="","",กพ!AA42)</f>
        <v/>
      </c>
      <c r="LT41" s="404" t="str">
        <f>IF(กพ!AB42="","",กพ!AB42)</f>
        <v/>
      </c>
      <c r="LU41" s="404" t="str">
        <f>IF(กพ!AC42="","",กพ!AC42)</f>
        <v/>
      </c>
      <c r="LV41" s="404" t="str">
        <f>IF(กพ!AD42="","",กพ!AD42)</f>
        <v/>
      </c>
      <c r="LW41" s="404" t="str">
        <f>IF(กพ!AE42="","",กพ!AE42)</f>
        <v/>
      </c>
      <c r="LX41" s="404" t="str">
        <f>IF(กพ!AF42="","",กพ!AF42)</f>
        <v/>
      </c>
      <c r="LY41" s="404" t="str">
        <f>IF(กพ!AG42="","",กพ!AG42)</f>
        <v/>
      </c>
      <c r="LZ41" s="404" t="str">
        <f>IF(กพ!AH42="","",กพ!AH42)</f>
        <v/>
      </c>
      <c r="MA41" s="404" t="str">
        <f>IF(กพ!AI42="","",กพ!AI42)</f>
        <v/>
      </c>
      <c r="MB41" s="402" t="str">
        <f>IF(กพ!AJ42="","",กพ!AJ42)</f>
        <v/>
      </c>
      <c r="MC41" s="401" t="str">
        <f>IF(ข้อมูลนร.2!D42="","",ข้อมูลนร.2!D42)</f>
        <v/>
      </c>
      <c r="MD41" s="402"/>
      <c r="ME41" s="404" t="str">
        <f>IF(มีค!E42="","",มีค!E42)</f>
        <v/>
      </c>
      <c r="MF41" s="404" t="str">
        <f>IF(มีค!F42="","",มีค!F42)</f>
        <v/>
      </c>
      <c r="MG41" s="404" t="str">
        <f>IF(มีค!G42="","",มีค!G42)</f>
        <v/>
      </c>
      <c r="MH41" s="404" t="str">
        <f>IF(มีค!H42="","",มีค!H42)</f>
        <v/>
      </c>
      <c r="MI41" s="404" t="str">
        <f>IF(มีค!I42="","",มีค!I42)</f>
        <v/>
      </c>
      <c r="MJ41" s="404" t="str">
        <f>IF(มีค!J42="","",มีค!J42)</f>
        <v/>
      </c>
      <c r="MK41" s="404" t="str">
        <f>IF(มีค!K42="","",มีค!K42)</f>
        <v/>
      </c>
      <c r="ML41" s="404" t="str">
        <f>IF(มีค!L42="","",มีค!L42)</f>
        <v/>
      </c>
      <c r="MM41" s="404" t="str">
        <f>IF(มีค!M42="","",มีค!M42)</f>
        <v/>
      </c>
      <c r="MN41" s="404" t="str">
        <f>IF(มีค!N42="","",มีค!N42)</f>
        <v/>
      </c>
      <c r="MO41" s="404" t="str">
        <f>IF(มีค!O42="","",มีค!O42)</f>
        <v/>
      </c>
      <c r="MP41" s="404" t="str">
        <f>IF(มีค!P42="","",มีค!P42)</f>
        <v/>
      </c>
      <c r="MQ41" s="404" t="str">
        <f>IF(มีค!Q42="","",มีค!Q42)</f>
        <v/>
      </c>
      <c r="MR41" s="404" t="str">
        <f>IF(มีค!R42="","",มีค!R42)</f>
        <v/>
      </c>
      <c r="MS41" s="404" t="str">
        <f>IF(มีค!S42="","",มีค!S42)</f>
        <v/>
      </c>
      <c r="MT41" s="404" t="str">
        <f>IF(มีค!T42="","",มีค!T42)</f>
        <v/>
      </c>
      <c r="MU41" s="404" t="str">
        <f>IF(มีค!U42="","",มีค!U42)</f>
        <v/>
      </c>
      <c r="MV41" s="404" t="str">
        <f>IF(มีค!V42="","",มีค!V42)</f>
        <v/>
      </c>
      <c r="MW41" s="404" t="str">
        <f>IF(มีค!W42="","",มีค!W42)</f>
        <v/>
      </c>
      <c r="MX41" s="404" t="str">
        <f>IF(มีค!X42="","",มีค!X42)</f>
        <v/>
      </c>
      <c r="MY41" s="404" t="str">
        <f>IF(มีค!Y42="","",มีค!Y42)</f>
        <v/>
      </c>
      <c r="MZ41" s="404" t="str">
        <f>IF(มีค!Z42="","",มีค!Z42)</f>
        <v/>
      </c>
      <c r="NA41" s="404" t="str">
        <f>IF(มีค!AA42="","",มีค!AA42)</f>
        <v/>
      </c>
      <c r="NB41" s="404" t="str">
        <f>IF(มีค!AB42="","",มีค!AB42)</f>
        <v/>
      </c>
      <c r="NC41" s="404" t="str">
        <f>IF(มีค!AC42="","",มีค!AC42)</f>
        <v/>
      </c>
      <c r="ND41" s="404" t="str">
        <f>IF(มีค!AD42="","",มีค!AD42)</f>
        <v/>
      </c>
      <c r="NE41" s="404" t="str">
        <f>IF(มีค!AE42="","",มีค!AE42)</f>
        <v/>
      </c>
      <c r="NF41" s="404" t="str">
        <f>IF(มีค!AF42="","",มีค!AF42)</f>
        <v/>
      </c>
      <c r="NG41" s="404" t="str">
        <f>IF(มีค!AG42="","",มีค!AG42)</f>
        <v/>
      </c>
      <c r="NH41" s="404" t="str">
        <f>IF(มีค!AH42="","",มีค!AH42)</f>
        <v/>
      </c>
      <c r="NI41" s="404" t="str">
        <f>IF(มีค!AI42="","",มีค!AI42)</f>
        <v/>
      </c>
      <c r="NJ41" s="402" t="str">
        <f>IF(มีค!AJ42="","",มีค!AJ42)</f>
        <v/>
      </c>
    </row>
    <row r="42" spans="1:374" s="231" customFormat="1" ht="18" customHeight="1">
      <c r="A42" s="401" t="str">
        <f>IF(ข้อมูลนร.2!D43="","",ข้อมูลนร.2!D43)</f>
        <v/>
      </c>
      <c r="B42" s="402"/>
      <c r="C42" s="403" t="str">
        <f>IF(พค!E43="","",พค!E43)</f>
        <v/>
      </c>
      <c r="D42" s="403" t="str">
        <f>IF(พค!F43="","",พค!F43)</f>
        <v/>
      </c>
      <c r="E42" s="403" t="str">
        <f>IF(พค!G43="","",พค!G43)</f>
        <v/>
      </c>
      <c r="F42" s="403" t="str">
        <f>IF(พค!H43="","",พค!H43)</f>
        <v/>
      </c>
      <c r="G42" s="403" t="str">
        <f>IF(พค!I43="","",พค!I43)</f>
        <v/>
      </c>
      <c r="H42" s="403" t="str">
        <f>IF(พค!J43="","",พค!J43)</f>
        <v/>
      </c>
      <c r="I42" s="403" t="str">
        <f>IF(พค!K43="","",พค!K43)</f>
        <v/>
      </c>
      <c r="J42" s="403" t="str">
        <f>IF(พค!L43="","",พค!L43)</f>
        <v/>
      </c>
      <c r="K42" s="403" t="str">
        <f>IF(พค!M43="","",พค!M43)</f>
        <v/>
      </c>
      <c r="L42" s="403" t="str">
        <f>IF(พค!N43="","",พค!N43)</f>
        <v/>
      </c>
      <c r="M42" s="403" t="str">
        <f>IF(พค!O43="","",พค!O43)</f>
        <v/>
      </c>
      <c r="N42" s="403" t="str">
        <f>IF(พค!P43="","",พค!P43)</f>
        <v/>
      </c>
      <c r="O42" s="403" t="str">
        <f>IF(พค!Q43="","",พค!Q43)</f>
        <v/>
      </c>
      <c r="P42" s="403" t="str">
        <f>IF(พค!R43="","",พค!R43)</f>
        <v/>
      </c>
      <c r="Q42" s="403" t="str">
        <f>IF(พค!S43="","",พค!S43)</f>
        <v/>
      </c>
      <c r="R42" s="403" t="str">
        <f>IF(พค!T43="","",พค!T43)</f>
        <v/>
      </c>
      <c r="S42" s="403" t="str">
        <f>IF(พค!U43="","",พค!U43)</f>
        <v/>
      </c>
      <c r="T42" s="403" t="str">
        <f>IF(พค!V43="","",พค!V43)</f>
        <v/>
      </c>
      <c r="U42" s="403" t="str">
        <f>IF(พค!W43="","",พค!W43)</f>
        <v/>
      </c>
      <c r="V42" s="403" t="str">
        <f>IF(พค!X43="","",พค!X43)</f>
        <v/>
      </c>
      <c r="W42" s="403" t="str">
        <f>IF(พค!Y43="","",พค!Y43)</f>
        <v/>
      </c>
      <c r="X42" s="403" t="str">
        <f>IF(พค!Z43="","",พค!Z43)</f>
        <v/>
      </c>
      <c r="Y42" s="403" t="str">
        <f>IF(พค!AA43="","",พค!AA43)</f>
        <v/>
      </c>
      <c r="Z42" s="403" t="str">
        <f>IF(พค!AB43="","",พค!AB43)</f>
        <v/>
      </c>
      <c r="AA42" s="403" t="str">
        <f>IF(พค!AC43="","",พค!AC43)</f>
        <v/>
      </c>
      <c r="AB42" s="403" t="str">
        <f>IF(พค!AD43="","",พค!AD43)</f>
        <v/>
      </c>
      <c r="AC42" s="403" t="str">
        <f>IF(พค!AE43="","",พค!AE43)</f>
        <v/>
      </c>
      <c r="AD42" s="403" t="str">
        <f>IF(พค!AF43="","",พค!AF43)</f>
        <v/>
      </c>
      <c r="AE42" s="403" t="str">
        <f>IF(พค!AG43="","",พค!AG43)</f>
        <v/>
      </c>
      <c r="AF42" s="403" t="str">
        <f>IF(พค!AH43="","",พค!AH43)</f>
        <v/>
      </c>
      <c r="AG42" s="403" t="str">
        <f>IF(พค!AI43="","",พค!AI43)</f>
        <v/>
      </c>
      <c r="AH42" s="402" t="str">
        <f>IF(พค!AJ43="","",พค!AJ43)</f>
        <v/>
      </c>
      <c r="AI42" s="401" t="str">
        <f>IF(ข้อมูลนร.2!D43="","",ข้อมูลนร.2!D43)</f>
        <v/>
      </c>
      <c r="AJ42" s="402"/>
      <c r="AK42" s="404" t="str">
        <f>IF(มิย!E43="","",มิย!E43)</f>
        <v/>
      </c>
      <c r="AL42" s="404" t="str">
        <f>IF(มิย!F43="","",มิย!F43)</f>
        <v/>
      </c>
      <c r="AM42" s="404" t="str">
        <f>IF(มิย!G43="","",มิย!G43)</f>
        <v/>
      </c>
      <c r="AN42" s="404" t="str">
        <f>IF(มิย!H43="","",มิย!H43)</f>
        <v/>
      </c>
      <c r="AO42" s="404" t="str">
        <f>IF(มิย!I43="","",มิย!I43)</f>
        <v/>
      </c>
      <c r="AP42" s="404" t="str">
        <f>IF(มิย!J43="","",มิย!J43)</f>
        <v/>
      </c>
      <c r="AQ42" s="404" t="str">
        <f>IF(มิย!K43="","",มิย!K43)</f>
        <v/>
      </c>
      <c r="AR42" s="404" t="str">
        <f>IF(มิย!L43="","",มิย!L43)</f>
        <v/>
      </c>
      <c r="AS42" s="404" t="str">
        <f>IF(มิย!M43="","",มิย!M43)</f>
        <v/>
      </c>
      <c r="AT42" s="404" t="str">
        <f>IF(มิย!N43="","",มิย!N43)</f>
        <v/>
      </c>
      <c r="AU42" s="404" t="str">
        <f>IF(มิย!O43="","",มิย!O43)</f>
        <v/>
      </c>
      <c r="AV42" s="404" t="str">
        <f>IF(มิย!P43="","",มิย!P43)</f>
        <v/>
      </c>
      <c r="AW42" s="404" t="str">
        <f>IF(มิย!Q43="","",มิย!Q43)</f>
        <v/>
      </c>
      <c r="AX42" s="404" t="str">
        <f>IF(มิย!R43="","",มิย!R43)</f>
        <v/>
      </c>
      <c r="AY42" s="404" t="str">
        <f>IF(มิย!S43="","",มิย!S43)</f>
        <v/>
      </c>
      <c r="AZ42" s="404" t="str">
        <f>IF(มิย!T43="","",มิย!T43)</f>
        <v/>
      </c>
      <c r="BA42" s="404" t="str">
        <f>IF(มิย!U43="","",มิย!U43)</f>
        <v/>
      </c>
      <c r="BB42" s="404" t="str">
        <f>IF(มิย!V43="","",มิย!V43)</f>
        <v/>
      </c>
      <c r="BC42" s="404" t="str">
        <f>IF(มิย!W43="","",มิย!W43)</f>
        <v/>
      </c>
      <c r="BD42" s="404" t="str">
        <f>IF(มิย!X43="","",มิย!X43)</f>
        <v/>
      </c>
      <c r="BE42" s="404" t="str">
        <f>IF(มิย!Y43="","",มิย!Y43)</f>
        <v/>
      </c>
      <c r="BF42" s="404" t="str">
        <f>IF(มิย!Z43="","",มิย!Z43)</f>
        <v/>
      </c>
      <c r="BG42" s="404" t="str">
        <f>IF(มิย!AA43="","",มิย!AA43)</f>
        <v/>
      </c>
      <c r="BH42" s="404" t="str">
        <f>IF(มิย!AB43="","",มิย!AB43)</f>
        <v/>
      </c>
      <c r="BI42" s="404" t="str">
        <f>IF(มิย!AC43="","",มิย!AC43)</f>
        <v/>
      </c>
      <c r="BJ42" s="404" t="str">
        <f>IF(มิย!AD43="","",มิย!AD43)</f>
        <v/>
      </c>
      <c r="BK42" s="404" t="str">
        <f>IF(มิย!AE43="","",มิย!AE43)</f>
        <v/>
      </c>
      <c r="BL42" s="404" t="str">
        <f>IF(มิย!AF43="","",มิย!AF43)</f>
        <v/>
      </c>
      <c r="BM42" s="404" t="str">
        <f>IF(มิย!AG43="","",มิย!AG43)</f>
        <v/>
      </c>
      <c r="BN42" s="404" t="str">
        <f>IF(มิย!AH43="","",มิย!AH43)</f>
        <v/>
      </c>
      <c r="BO42" s="404" t="str">
        <f>IF(มิย!AI43="","",มิย!AI43)</f>
        <v/>
      </c>
      <c r="BP42" s="402" t="str">
        <f>IF(มิย!AJ43="","",มิย!AJ43)</f>
        <v/>
      </c>
      <c r="BQ42" s="401" t="str">
        <f>IF(ข้อมูลนร.2!D43="","",ข้อมูลนร.2!D43)</f>
        <v/>
      </c>
      <c r="BR42" s="402"/>
      <c r="BS42" s="402" t="str">
        <f>IF(กค!E43="","",กค!E43)</f>
        <v/>
      </c>
      <c r="BT42" s="404" t="str">
        <f>IF(กค!F43="","",กค!F43)</f>
        <v/>
      </c>
      <c r="BU42" s="404" t="str">
        <f>IF(กค!G43="","",กค!G43)</f>
        <v/>
      </c>
      <c r="BV42" s="404" t="str">
        <f>IF(กค!H43="","",กค!H43)</f>
        <v/>
      </c>
      <c r="BW42" s="404" t="str">
        <f>IF(กค!I43="","",กค!I43)</f>
        <v/>
      </c>
      <c r="BX42" s="404" t="str">
        <f>IF(กค!J43="","",กค!J43)</f>
        <v/>
      </c>
      <c r="BY42" s="404" t="str">
        <f>IF(กค!K43="","",กค!K43)</f>
        <v/>
      </c>
      <c r="BZ42" s="404" t="str">
        <f>IF(กค!L43="","",กค!L43)</f>
        <v/>
      </c>
      <c r="CA42" s="404" t="str">
        <f>IF(กค!M43="","",กค!M43)</f>
        <v/>
      </c>
      <c r="CB42" s="404" t="str">
        <f>IF(กค!N43="","",กค!N43)</f>
        <v/>
      </c>
      <c r="CC42" s="404" t="str">
        <f>IF(กค!O43="","",กค!O43)</f>
        <v/>
      </c>
      <c r="CD42" s="404" t="str">
        <f>IF(กค!P43="","",กค!P43)</f>
        <v/>
      </c>
      <c r="CE42" s="404" t="str">
        <f>IF(กค!Q43="","",กค!Q43)</f>
        <v/>
      </c>
      <c r="CF42" s="404" t="str">
        <f>IF(กค!R43="","",กค!R43)</f>
        <v/>
      </c>
      <c r="CG42" s="404" t="str">
        <f>IF(กค!S43="","",กค!S43)</f>
        <v/>
      </c>
      <c r="CH42" s="404" t="str">
        <f>IF(กค!T43="","",กค!T43)</f>
        <v/>
      </c>
      <c r="CI42" s="404" t="str">
        <f>IF(กค!U43="","",กค!U43)</f>
        <v/>
      </c>
      <c r="CJ42" s="404" t="str">
        <f>IF(กค!V43="","",กค!V43)</f>
        <v/>
      </c>
      <c r="CK42" s="404" t="str">
        <f>IF(กค!W43="","",กค!W43)</f>
        <v/>
      </c>
      <c r="CL42" s="404" t="str">
        <f>IF(กค!X43="","",กค!X43)</f>
        <v/>
      </c>
      <c r="CM42" s="404" t="str">
        <f>IF(กค!Y43="","",กค!Y43)</f>
        <v/>
      </c>
      <c r="CN42" s="404" t="str">
        <f>IF(กค!Z43="","",กค!Z43)</f>
        <v/>
      </c>
      <c r="CO42" s="404" t="str">
        <f>IF(กค!AA43="","",กค!AA43)</f>
        <v/>
      </c>
      <c r="CP42" s="404" t="str">
        <f>IF(กค!AB43="","",กค!AB43)</f>
        <v/>
      </c>
      <c r="CQ42" s="404" t="str">
        <f>IF(กค!AC43="","",กค!AC43)</f>
        <v/>
      </c>
      <c r="CR42" s="404" t="str">
        <f>IF(กค!AD43="","",กค!AD43)</f>
        <v/>
      </c>
      <c r="CS42" s="404" t="str">
        <f>IF(กค!AE43="","",กค!AE43)</f>
        <v/>
      </c>
      <c r="CT42" s="404" t="str">
        <f>IF(กค!AF43="","",กค!AF43)</f>
        <v/>
      </c>
      <c r="CU42" s="404" t="str">
        <f>IF(กค!AG43="","",กค!AG43)</f>
        <v/>
      </c>
      <c r="CV42" s="404" t="str">
        <f>IF(กค!AH43="","",กค!AH43)</f>
        <v/>
      </c>
      <c r="CW42" s="404" t="str">
        <f>IF(กค!AI43="","",กค!AI43)</f>
        <v/>
      </c>
      <c r="CX42" s="402" t="str">
        <f>IF(กค!AJ43="","",กค!AJ43)</f>
        <v/>
      </c>
      <c r="CY42" s="401" t="str">
        <f>IF(ข้อมูลนร.2!D43="","",ข้อมูลนร.2!D43)</f>
        <v/>
      </c>
      <c r="CZ42" s="402"/>
      <c r="DA42" s="404" t="str">
        <f>IF(สค!E43="","",สค!E43)</f>
        <v/>
      </c>
      <c r="DB42" s="404" t="str">
        <f>IF(สค!F43="","",สค!F43)</f>
        <v/>
      </c>
      <c r="DC42" s="404" t="str">
        <f>IF(สค!G43="","",สค!G43)</f>
        <v/>
      </c>
      <c r="DD42" s="404" t="str">
        <f>IF(สค!H43="","",สค!H43)</f>
        <v/>
      </c>
      <c r="DE42" s="404" t="str">
        <f>IF(สค!I43="","",สค!I43)</f>
        <v/>
      </c>
      <c r="DF42" s="404" t="str">
        <f>IF(สค!J43="","",สค!J43)</f>
        <v/>
      </c>
      <c r="DG42" s="404" t="str">
        <f>IF(สค!K43="","",สค!K43)</f>
        <v/>
      </c>
      <c r="DH42" s="404" t="str">
        <f>IF(สค!L43="","",สค!L43)</f>
        <v/>
      </c>
      <c r="DI42" s="404" t="str">
        <f>IF(สค!M43="","",สค!M43)</f>
        <v/>
      </c>
      <c r="DJ42" s="404" t="str">
        <f>IF(สค!N43="","",สค!N43)</f>
        <v/>
      </c>
      <c r="DK42" s="404" t="str">
        <f>IF(สค!O43="","",สค!O43)</f>
        <v/>
      </c>
      <c r="DL42" s="404" t="str">
        <f>IF(สค!P43="","",สค!P43)</f>
        <v/>
      </c>
      <c r="DM42" s="404" t="str">
        <f>IF(สค!Q43="","",สค!Q43)</f>
        <v/>
      </c>
      <c r="DN42" s="404" t="str">
        <f>IF(สค!R43="","",สค!R43)</f>
        <v/>
      </c>
      <c r="DO42" s="404" t="str">
        <f>IF(สค!S43="","",สค!S43)</f>
        <v/>
      </c>
      <c r="DP42" s="404" t="str">
        <f>IF(สค!T43="","",สค!T43)</f>
        <v/>
      </c>
      <c r="DQ42" s="404" t="str">
        <f>IF(สค!U43="","",สค!U43)</f>
        <v/>
      </c>
      <c r="DR42" s="404" t="str">
        <f>IF(สค!V43="","",สค!V43)</f>
        <v/>
      </c>
      <c r="DS42" s="404" t="str">
        <f>IF(สค!W43="","",สค!W43)</f>
        <v/>
      </c>
      <c r="DT42" s="404" t="str">
        <f>IF(สค!X43="","",สค!X43)</f>
        <v/>
      </c>
      <c r="DU42" s="404" t="str">
        <f>IF(สค!Y43="","",สค!Y43)</f>
        <v/>
      </c>
      <c r="DV42" s="404" t="str">
        <f>IF(สค!Z43="","",สค!Z43)</f>
        <v/>
      </c>
      <c r="DW42" s="404" t="str">
        <f>IF(สค!AA43="","",สค!AA43)</f>
        <v/>
      </c>
      <c r="DX42" s="404" t="str">
        <f>IF(สค!AB43="","",สค!AB43)</f>
        <v/>
      </c>
      <c r="DY42" s="404" t="str">
        <f>IF(สค!AC43="","",สค!AC43)</f>
        <v/>
      </c>
      <c r="DZ42" s="404" t="str">
        <f>IF(สค!AD43="","",สค!AD43)</f>
        <v/>
      </c>
      <c r="EA42" s="404" t="str">
        <f>IF(สค!AE43="","",สค!AE43)</f>
        <v/>
      </c>
      <c r="EB42" s="404" t="str">
        <f>IF(สค!AF43="","",สค!AF43)</f>
        <v/>
      </c>
      <c r="EC42" s="404" t="str">
        <f>IF(สค!AG43="","",สค!AG43)</f>
        <v/>
      </c>
      <c r="ED42" s="404" t="str">
        <f>IF(สค!AH43="","",สค!AH43)</f>
        <v/>
      </c>
      <c r="EE42" s="404" t="str">
        <f>IF(สค!AI43="","",สค!AI43)</f>
        <v/>
      </c>
      <c r="EF42" s="402" t="str">
        <f>IF(สค!AJ43="","",สค!AJ43)</f>
        <v/>
      </c>
      <c r="EG42" s="401" t="str">
        <f>IF(ข้อมูลนร.2!D43="","",ข้อมูลนร.2!D43)</f>
        <v/>
      </c>
      <c r="EH42" s="402"/>
      <c r="EI42" s="404" t="str">
        <f>IF(กย!E43="","",กย!E43)</f>
        <v/>
      </c>
      <c r="EJ42" s="404" t="str">
        <f>IF(กย!F43="","",กย!F43)</f>
        <v/>
      </c>
      <c r="EK42" s="404" t="str">
        <f>IF(กย!G43="","",กย!G43)</f>
        <v/>
      </c>
      <c r="EL42" s="404" t="str">
        <f>IF(กย!H43="","",กย!H43)</f>
        <v/>
      </c>
      <c r="EM42" s="404" t="str">
        <f>IF(กย!I43="","",กย!I43)</f>
        <v/>
      </c>
      <c r="EN42" s="404" t="str">
        <f>IF(กย!J43="","",กย!J43)</f>
        <v/>
      </c>
      <c r="EO42" s="404" t="str">
        <f>IF(กย!K43="","",กย!K43)</f>
        <v/>
      </c>
      <c r="EP42" s="404" t="str">
        <f>IF(กย!L43="","",กย!L43)</f>
        <v/>
      </c>
      <c r="EQ42" s="404" t="str">
        <f>IF(กย!M43="","",กย!M43)</f>
        <v/>
      </c>
      <c r="ER42" s="404" t="str">
        <f>IF(กย!N43="","",กย!N43)</f>
        <v/>
      </c>
      <c r="ES42" s="404" t="str">
        <f>IF(กย!O43="","",กย!O43)</f>
        <v/>
      </c>
      <c r="ET42" s="404" t="str">
        <f>IF(กย!P43="","",กย!P43)</f>
        <v/>
      </c>
      <c r="EU42" s="404" t="str">
        <f>IF(กย!Q43="","",กย!Q43)</f>
        <v/>
      </c>
      <c r="EV42" s="404" t="str">
        <f>IF(กย!R43="","",กย!R43)</f>
        <v/>
      </c>
      <c r="EW42" s="404" t="str">
        <f>IF(กย!S43="","",กย!S43)</f>
        <v/>
      </c>
      <c r="EX42" s="404" t="str">
        <f>IF(กย!T43="","",กย!T43)</f>
        <v/>
      </c>
      <c r="EY42" s="404" t="str">
        <f>IF(กย!U43="","",กย!U43)</f>
        <v/>
      </c>
      <c r="EZ42" s="404" t="str">
        <f>IF(กย!V43="","",กย!V43)</f>
        <v/>
      </c>
      <c r="FA42" s="404" t="str">
        <f>IF(กย!W43="","",กย!W43)</f>
        <v/>
      </c>
      <c r="FB42" s="404" t="str">
        <f>IF(กย!X43="","",กย!X43)</f>
        <v/>
      </c>
      <c r="FC42" s="404" t="str">
        <f>IF(กย!Y43="","",กย!Y43)</f>
        <v/>
      </c>
      <c r="FD42" s="404" t="str">
        <f>IF(กย!Z43="","",กย!Z43)</f>
        <v/>
      </c>
      <c r="FE42" s="404" t="str">
        <f>IF(กย!AA43="","",กย!AA43)</f>
        <v/>
      </c>
      <c r="FF42" s="404" t="str">
        <f>IF(กย!AB43="","",กย!AB43)</f>
        <v/>
      </c>
      <c r="FG42" s="404" t="str">
        <f>IF(กย!AC43="","",กย!AC43)</f>
        <v/>
      </c>
      <c r="FH42" s="404" t="str">
        <f>IF(กย!AD43="","",กย!AD43)</f>
        <v/>
      </c>
      <c r="FI42" s="404" t="str">
        <f>IF(กย!AE43="","",กย!AE43)</f>
        <v/>
      </c>
      <c r="FJ42" s="404" t="str">
        <f>IF(กย!AF43="","",กย!AF43)</f>
        <v/>
      </c>
      <c r="FK42" s="404" t="str">
        <f>IF(กย!AG43="","",กย!AG43)</f>
        <v/>
      </c>
      <c r="FL42" s="404" t="str">
        <f>IF(กย!AH43="","",กย!AH43)</f>
        <v/>
      </c>
      <c r="FM42" s="404" t="str">
        <f>IF(กย!AI43="","",กย!AI43)</f>
        <v/>
      </c>
      <c r="FN42" s="402" t="str">
        <f>IF(กย!AJ43="","",กย!AJ43)</f>
        <v/>
      </c>
      <c r="FO42" s="401" t="str">
        <f>IF(ข้อมูลนร.2!D43="","",ข้อมูลนร.2!D43)</f>
        <v/>
      </c>
      <c r="FP42" s="402"/>
      <c r="FQ42" s="404" t="str">
        <f>IF(ตค!E43="","",ตค!E43)</f>
        <v/>
      </c>
      <c r="FR42" s="404" t="str">
        <f>IF(ตค!F43="","",ตค!F43)</f>
        <v/>
      </c>
      <c r="FS42" s="404" t="str">
        <f>IF(ตค!G43="","",ตค!G43)</f>
        <v/>
      </c>
      <c r="FT42" s="404" t="str">
        <f>IF(ตค!H43="","",ตค!H43)</f>
        <v/>
      </c>
      <c r="FU42" s="404" t="str">
        <f>IF(ตค!I43="","",ตค!I43)</f>
        <v/>
      </c>
      <c r="FV42" s="404" t="str">
        <f>IF(ตค!J43="","",ตค!J43)</f>
        <v/>
      </c>
      <c r="FW42" s="404" t="str">
        <f>IF(ตค!K43="","",ตค!K43)</f>
        <v/>
      </c>
      <c r="FX42" s="404" t="str">
        <f>IF(ตค!L43="","",ตค!L43)</f>
        <v/>
      </c>
      <c r="FY42" s="404" t="str">
        <f>IF(ตค!M43="","",ตค!M43)</f>
        <v/>
      </c>
      <c r="FZ42" s="404" t="str">
        <f>IF(ตค!N43="","",ตค!N43)</f>
        <v/>
      </c>
      <c r="GA42" s="404" t="str">
        <f>IF(ตค!O43="","",ตค!O43)</f>
        <v/>
      </c>
      <c r="GB42" s="404" t="str">
        <f>IF(ตค!P43="","",ตค!P43)</f>
        <v/>
      </c>
      <c r="GC42" s="404" t="str">
        <f>IF(ตค!Q43="","",ตค!Q43)</f>
        <v/>
      </c>
      <c r="GD42" s="404" t="str">
        <f>IF(ตค!R43="","",ตค!R43)</f>
        <v/>
      </c>
      <c r="GE42" s="404" t="str">
        <f>IF(ตค!S43="","",ตค!S43)</f>
        <v/>
      </c>
      <c r="GF42" s="404" t="str">
        <f>IF(ตค!T43="","",ตค!T43)</f>
        <v/>
      </c>
      <c r="GG42" s="404" t="str">
        <f>IF(ตค!U43="","",ตค!U43)</f>
        <v/>
      </c>
      <c r="GH42" s="404" t="str">
        <f>IF(ตค!V43="","",ตค!V43)</f>
        <v/>
      </c>
      <c r="GI42" s="404" t="str">
        <f>IF(ตค!W43="","",ตค!W43)</f>
        <v/>
      </c>
      <c r="GJ42" s="404" t="str">
        <f>IF(ตค!X43="","",ตค!X43)</f>
        <v/>
      </c>
      <c r="GK42" s="404" t="str">
        <f>IF(ตค!Y43="","",ตค!Y43)</f>
        <v/>
      </c>
      <c r="GL42" s="404" t="str">
        <f>IF(ตค!Z43="","",ตค!Z43)</f>
        <v/>
      </c>
      <c r="GM42" s="404" t="str">
        <f>IF(ตค!AA43="","",ตค!AA43)</f>
        <v/>
      </c>
      <c r="GN42" s="404" t="str">
        <f>IF(ตค!AB43="","",ตค!AB43)</f>
        <v/>
      </c>
      <c r="GO42" s="404" t="str">
        <f>IF(ตค!AC43="","",ตค!AC43)</f>
        <v/>
      </c>
      <c r="GP42" s="404" t="str">
        <f>IF(ตค!AD43="","",ตค!AD43)</f>
        <v/>
      </c>
      <c r="GQ42" s="404" t="str">
        <f>IF(ตค!AE43="","",ตค!AE43)</f>
        <v/>
      </c>
      <c r="GR42" s="404" t="str">
        <f>IF(ตค!AF43="","",ตค!AF43)</f>
        <v/>
      </c>
      <c r="GS42" s="404" t="str">
        <f>IF(ตค!AG43="","",ตค!AG43)</f>
        <v/>
      </c>
      <c r="GT42" s="404" t="str">
        <f>IF(ตค!AH43="","",ตค!AH43)</f>
        <v/>
      </c>
      <c r="GU42" s="404" t="str">
        <f>IF(ตค!AI43="","",ตค!AI43)</f>
        <v/>
      </c>
      <c r="GV42" s="402" t="str">
        <f>IF(ตค!AJ43="","",ตค!AJ43)</f>
        <v/>
      </c>
      <c r="GW42" s="401" t="str">
        <f>IF(ข้อมูลนร.2!D43="","",ข้อมูลนร.2!D43)</f>
        <v/>
      </c>
      <c r="GX42" s="402"/>
      <c r="GY42" s="403" t="str">
        <f>IF(พย!E43="","",พย!E43)</f>
        <v/>
      </c>
      <c r="GZ42" s="403" t="str">
        <f>IF(พย!F43="","",พย!F43)</f>
        <v/>
      </c>
      <c r="HA42" s="403" t="str">
        <f>IF(พย!G43="","",พย!G43)</f>
        <v/>
      </c>
      <c r="HB42" s="403" t="str">
        <f>IF(พย!H43="","",พย!H43)</f>
        <v/>
      </c>
      <c r="HC42" s="403" t="str">
        <f>IF(พย!I43="","",พย!I43)</f>
        <v/>
      </c>
      <c r="HD42" s="403" t="str">
        <f>IF(พย!J43="","",พย!J43)</f>
        <v/>
      </c>
      <c r="HE42" s="403" t="str">
        <f>IF(พย!K43="","",พย!K43)</f>
        <v/>
      </c>
      <c r="HF42" s="403" t="str">
        <f>IF(พย!L43="","",พย!L43)</f>
        <v/>
      </c>
      <c r="HG42" s="403" t="str">
        <f>IF(พย!M43="","",พย!M43)</f>
        <v/>
      </c>
      <c r="HH42" s="403" t="str">
        <f>IF(พย!N43="","",พย!N43)</f>
        <v/>
      </c>
      <c r="HI42" s="403" t="str">
        <f>IF(พย!O43="","",พย!O43)</f>
        <v/>
      </c>
      <c r="HJ42" s="403" t="str">
        <f>IF(พย!P43="","",พย!P43)</f>
        <v/>
      </c>
      <c r="HK42" s="403" t="str">
        <f>IF(พย!Q43="","",พย!Q43)</f>
        <v/>
      </c>
      <c r="HL42" s="403" t="str">
        <f>IF(พย!R43="","",พย!R43)</f>
        <v/>
      </c>
      <c r="HM42" s="403" t="str">
        <f>IF(พย!S43="","",พย!S43)</f>
        <v/>
      </c>
      <c r="HN42" s="403" t="str">
        <f>IF(พย!T43="","",พย!T43)</f>
        <v/>
      </c>
      <c r="HO42" s="403" t="str">
        <f>IF(พย!U43="","",พย!U43)</f>
        <v/>
      </c>
      <c r="HP42" s="403" t="str">
        <f>IF(พย!V43="","",พย!V43)</f>
        <v/>
      </c>
      <c r="HQ42" s="403" t="str">
        <f>IF(พย!W43="","",พย!W43)</f>
        <v/>
      </c>
      <c r="HR42" s="403" t="str">
        <f>IF(พย!X43="","",พย!X43)</f>
        <v/>
      </c>
      <c r="HS42" s="403" t="str">
        <f>IF(พย!Y43="","",พย!Y43)</f>
        <v/>
      </c>
      <c r="HT42" s="403" t="str">
        <f>IF(พย!Z43="","",พย!Z43)</f>
        <v/>
      </c>
      <c r="HU42" s="403" t="str">
        <f>IF(พย!AA43="","",พย!AA43)</f>
        <v/>
      </c>
      <c r="HV42" s="403" t="str">
        <f>IF(พย!AB43="","",พย!AB43)</f>
        <v/>
      </c>
      <c r="HW42" s="403" t="str">
        <f>IF(พย!AC43="","",พย!AC43)</f>
        <v/>
      </c>
      <c r="HX42" s="403" t="str">
        <f>IF(พย!AD43="","",พย!AD43)</f>
        <v/>
      </c>
      <c r="HY42" s="403" t="str">
        <f>IF(พย!AE43="","",พย!AE43)</f>
        <v/>
      </c>
      <c r="HZ42" s="403" t="str">
        <f>IF(พย!AF43="","",พย!AF43)</f>
        <v/>
      </c>
      <c r="IA42" s="403" t="str">
        <f>IF(พย!AG43="","",พย!AG43)</f>
        <v/>
      </c>
      <c r="IB42" s="403" t="str">
        <f>IF(พย!AH43="","",พย!AH43)</f>
        <v/>
      </c>
      <c r="IC42" s="403" t="str">
        <f>IF(พย!AI43="","",พย!AI43)</f>
        <v/>
      </c>
      <c r="ID42" s="402" t="str">
        <f>IF(พย!AJ43="","",พย!AJ43)</f>
        <v/>
      </c>
      <c r="IE42" s="401" t="str">
        <f>IF(ข้อมูลนร.2!D43="","",ข้อมูลนร.2!D43)</f>
        <v/>
      </c>
      <c r="IF42" s="402"/>
      <c r="IG42" s="404" t="str">
        <f>IF(ธค!E43="","",ธค!E43)</f>
        <v/>
      </c>
      <c r="IH42" s="404" t="str">
        <f>IF(ธค!F43="","",ธค!F43)</f>
        <v/>
      </c>
      <c r="II42" s="404" t="str">
        <f>IF(ธค!G43="","",ธค!G43)</f>
        <v/>
      </c>
      <c r="IJ42" s="404" t="str">
        <f>IF(ธค!H43="","",ธค!H43)</f>
        <v/>
      </c>
      <c r="IK42" s="404" t="str">
        <f>IF(ธค!I43="","",ธค!I43)</f>
        <v/>
      </c>
      <c r="IL42" s="404" t="str">
        <f>IF(ธค!J43="","",ธค!J43)</f>
        <v/>
      </c>
      <c r="IM42" s="404" t="str">
        <f>IF(ธค!K43="","",ธค!K43)</f>
        <v/>
      </c>
      <c r="IN42" s="404" t="str">
        <f>IF(ธค!L43="","",ธค!L43)</f>
        <v/>
      </c>
      <c r="IO42" s="404" t="str">
        <f>IF(ธค!M43="","",ธค!M43)</f>
        <v/>
      </c>
      <c r="IP42" s="404" t="str">
        <f>IF(ธค!N43="","",ธค!N43)</f>
        <v/>
      </c>
      <c r="IQ42" s="404" t="str">
        <f>IF(ธค!O43="","",ธค!O43)</f>
        <v/>
      </c>
      <c r="IR42" s="404" t="str">
        <f>IF(ธค!P43="","",ธค!P43)</f>
        <v/>
      </c>
      <c r="IS42" s="404" t="str">
        <f>IF(ธค!Q43="","",ธค!Q43)</f>
        <v/>
      </c>
      <c r="IT42" s="404" t="str">
        <f>IF(ธค!R43="","",ธค!R43)</f>
        <v/>
      </c>
      <c r="IU42" s="404" t="str">
        <f>IF(ธค!S43="","",ธค!S43)</f>
        <v/>
      </c>
      <c r="IV42" s="404" t="str">
        <f>IF(ธค!T43="","",ธค!T43)</f>
        <v/>
      </c>
      <c r="IW42" s="404" t="str">
        <f>IF(ธค!U43="","",ธค!U43)</f>
        <v/>
      </c>
      <c r="IX42" s="404" t="str">
        <f>IF(ธค!V43="","",ธค!V43)</f>
        <v/>
      </c>
      <c r="IY42" s="404" t="str">
        <f>IF(ธค!W43="","",ธค!W43)</f>
        <v/>
      </c>
      <c r="IZ42" s="404" t="str">
        <f>IF(ธค!X43="","",ธค!X43)</f>
        <v/>
      </c>
      <c r="JA42" s="404" t="str">
        <f>IF(ธค!Y43="","",ธค!Y43)</f>
        <v/>
      </c>
      <c r="JB42" s="404" t="str">
        <f>IF(ธค!Z43="","",ธค!Z43)</f>
        <v/>
      </c>
      <c r="JC42" s="404" t="str">
        <f>IF(ธค!AA43="","",ธค!AA43)</f>
        <v/>
      </c>
      <c r="JD42" s="404" t="str">
        <f>IF(ธค!AB43="","",ธค!AB43)</f>
        <v/>
      </c>
      <c r="JE42" s="404" t="str">
        <f>IF(ธค!AC43="","",ธค!AC43)</f>
        <v/>
      </c>
      <c r="JF42" s="404" t="str">
        <f>IF(ธค!AD43="","",ธค!AD43)</f>
        <v/>
      </c>
      <c r="JG42" s="404" t="str">
        <f>IF(ธค!AE43="","",ธค!AE43)</f>
        <v/>
      </c>
      <c r="JH42" s="404" t="str">
        <f>IF(ธค!AF43="","",ธค!AF43)</f>
        <v/>
      </c>
      <c r="JI42" s="404" t="str">
        <f>IF(ธค!AG43="","",ธค!AG43)</f>
        <v/>
      </c>
      <c r="JJ42" s="404" t="str">
        <f>IF(ธค!AH43="","",ธค!AH43)</f>
        <v/>
      </c>
      <c r="JK42" s="404" t="str">
        <f>IF(ธค!AI43="","",ธค!AI43)</f>
        <v/>
      </c>
      <c r="JL42" s="402" t="str">
        <f>IF(ธค!AJ43="","",ธค!AJ43)</f>
        <v/>
      </c>
      <c r="JM42" s="401" t="str">
        <f>IF(ข้อมูลนร.2!D43="","",ข้อมูลนร.2!D43)</f>
        <v/>
      </c>
      <c r="JN42" s="402"/>
      <c r="JO42" s="404" t="str">
        <f>IF(มค!E43="","",มค!E43)</f>
        <v/>
      </c>
      <c r="JP42" s="404" t="str">
        <f>IF(มค!F43="","",มค!F43)</f>
        <v/>
      </c>
      <c r="JQ42" s="404" t="str">
        <f>IF(มค!G43="","",มค!G43)</f>
        <v/>
      </c>
      <c r="JR42" s="404" t="str">
        <f>IF(มค!H43="","",มค!H43)</f>
        <v/>
      </c>
      <c r="JS42" s="404" t="str">
        <f>IF(มค!I43="","",มค!I43)</f>
        <v/>
      </c>
      <c r="JT42" s="404" t="str">
        <f>IF(มค!J43="","",มค!J43)</f>
        <v/>
      </c>
      <c r="JU42" s="404" t="str">
        <f>IF(มค!K43="","",มค!K43)</f>
        <v/>
      </c>
      <c r="JV42" s="404" t="str">
        <f>IF(มค!L43="","",มค!L43)</f>
        <v/>
      </c>
      <c r="JW42" s="404" t="str">
        <f>IF(มค!M43="","",มค!M43)</f>
        <v/>
      </c>
      <c r="JX42" s="404" t="str">
        <f>IF(มค!N43="","",มค!N43)</f>
        <v/>
      </c>
      <c r="JY42" s="404" t="str">
        <f>IF(มค!O43="","",มค!O43)</f>
        <v/>
      </c>
      <c r="JZ42" s="404" t="str">
        <f>IF(มค!P43="","",มค!P43)</f>
        <v/>
      </c>
      <c r="KA42" s="404" t="str">
        <f>IF(มค!Q43="","",มค!Q43)</f>
        <v/>
      </c>
      <c r="KB42" s="404" t="str">
        <f>IF(มค!R43="","",มค!R43)</f>
        <v/>
      </c>
      <c r="KC42" s="404" t="str">
        <f>IF(มค!S43="","",มค!S43)</f>
        <v/>
      </c>
      <c r="KD42" s="404" t="str">
        <f>IF(มค!T43="","",มค!T43)</f>
        <v/>
      </c>
      <c r="KE42" s="404" t="str">
        <f>IF(มค!U43="","",มค!U43)</f>
        <v/>
      </c>
      <c r="KF42" s="404" t="str">
        <f>IF(มค!V43="","",มค!V43)</f>
        <v/>
      </c>
      <c r="KG42" s="404" t="str">
        <f>IF(มค!W43="","",มค!W43)</f>
        <v/>
      </c>
      <c r="KH42" s="404" t="str">
        <f>IF(มค!X43="","",มค!X43)</f>
        <v/>
      </c>
      <c r="KI42" s="404" t="str">
        <f>IF(มค!Y43="","",มค!Y43)</f>
        <v/>
      </c>
      <c r="KJ42" s="404" t="str">
        <f>IF(มค!Z43="","",มค!Z43)</f>
        <v/>
      </c>
      <c r="KK42" s="404" t="str">
        <f>IF(มค!AA43="","",มค!AA43)</f>
        <v/>
      </c>
      <c r="KL42" s="404" t="str">
        <f>IF(มค!AB43="","",มค!AB43)</f>
        <v/>
      </c>
      <c r="KM42" s="404" t="str">
        <f>IF(มค!AC43="","",มค!AC43)</f>
        <v/>
      </c>
      <c r="KN42" s="404" t="str">
        <f>IF(มค!AD43="","",มค!AD43)</f>
        <v/>
      </c>
      <c r="KO42" s="404" t="str">
        <f>IF(มค!AE43="","",มค!AE43)</f>
        <v/>
      </c>
      <c r="KP42" s="404" t="str">
        <f>IF(มค!AF43="","",มค!AF43)</f>
        <v/>
      </c>
      <c r="KQ42" s="404" t="str">
        <f>IF(มค!AG43="","",มค!AG43)</f>
        <v/>
      </c>
      <c r="KR42" s="404" t="str">
        <f>IF(มค!AH43="","",มค!AH43)</f>
        <v/>
      </c>
      <c r="KS42" s="404" t="str">
        <f>IF(มค!AI43="","",มค!AI43)</f>
        <v/>
      </c>
      <c r="KT42" s="402" t="str">
        <f>IF(มค!AJ43="","",มค!AJ43)</f>
        <v/>
      </c>
      <c r="KU42" s="401" t="str">
        <f>IF(ข้อมูลนร.2!D43="","",ข้อมูลนร.2!D43)</f>
        <v/>
      </c>
      <c r="KV42" s="402"/>
      <c r="KW42" s="404" t="str">
        <f>IF(กพ!E43="","",กพ!E43)</f>
        <v/>
      </c>
      <c r="KX42" s="404" t="str">
        <f>IF(กพ!F43="","",กพ!F43)</f>
        <v/>
      </c>
      <c r="KY42" s="404" t="str">
        <f>IF(กพ!G43="","",กพ!G43)</f>
        <v/>
      </c>
      <c r="KZ42" s="404" t="str">
        <f>IF(กพ!H43="","",กพ!H43)</f>
        <v/>
      </c>
      <c r="LA42" s="404" t="str">
        <f>IF(กพ!I43="","",กพ!I43)</f>
        <v/>
      </c>
      <c r="LB42" s="404" t="str">
        <f>IF(กพ!J43="","",กพ!J43)</f>
        <v/>
      </c>
      <c r="LC42" s="404" t="str">
        <f>IF(กพ!K43="","",กพ!K43)</f>
        <v/>
      </c>
      <c r="LD42" s="404" t="str">
        <f>IF(กพ!L43="","",กพ!L43)</f>
        <v/>
      </c>
      <c r="LE42" s="404" t="str">
        <f>IF(กพ!M43="","",กพ!M43)</f>
        <v/>
      </c>
      <c r="LF42" s="404" t="str">
        <f>IF(กพ!N43="","",กพ!N43)</f>
        <v/>
      </c>
      <c r="LG42" s="404" t="str">
        <f>IF(กพ!O43="","",กพ!O43)</f>
        <v/>
      </c>
      <c r="LH42" s="404" t="str">
        <f>IF(กพ!P43="","",กพ!P43)</f>
        <v/>
      </c>
      <c r="LI42" s="404" t="str">
        <f>IF(กพ!Q43="","",กพ!Q43)</f>
        <v/>
      </c>
      <c r="LJ42" s="404" t="str">
        <f>IF(กพ!R43="","",กพ!R43)</f>
        <v/>
      </c>
      <c r="LK42" s="404" t="str">
        <f>IF(กพ!S43="","",กพ!S43)</f>
        <v/>
      </c>
      <c r="LL42" s="404" t="str">
        <f>IF(กพ!T43="","",กพ!T43)</f>
        <v/>
      </c>
      <c r="LM42" s="404" t="str">
        <f>IF(กพ!U43="","",กพ!U43)</f>
        <v/>
      </c>
      <c r="LN42" s="404" t="str">
        <f>IF(กพ!V43="","",กพ!V43)</f>
        <v/>
      </c>
      <c r="LO42" s="404" t="str">
        <f>IF(กพ!W43="","",กพ!W43)</f>
        <v/>
      </c>
      <c r="LP42" s="404" t="str">
        <f>IF(กพ!X43="","",กพ!X43)</f>
        <v/>
      </c>
      <c r="LQ42" s="404" t="str">
        <f>IF(กพ!Y43="","",กพ!Y43)</f>
        <v/>
      </c>
      <c r="LR42" s="404" t="str">
        <f>IF(กพ!Z43="","",กพ!Z43)</f>
        <v/>
      </c>
      <c r="LS42" s="404" t="str">
        <f>IF(กพ!AA43="","",กพ!AA43)</f>
        <v/>
      </c>
      <c r="LT42" s="404" t="str">
        <f>IF(กพ!AB43="","",กพ!AB43)</f>
        <v/>
      </c>
      <c r="LU42" s="404" t="str">
        <f>IF(กพ!AC43="","",กพ!AC43)</f>
        <v/>
      </c>
      <c r="LV42" s="404" t="str">
        <f>IF(กพ!AD43="","",กพ!AD43)</f>
        <v/>
      </c>
      <c r="LW42" s="404" t="str">
        <f>IF(กพ!AE43="","",กพ!AE43)</f>
        <v/>
      </c>
      <c r="LX42" s="404" t="str">
        <f>IF(กพ!AF43="","",กพ!AF43)</f>
        <v/>
      </c>
      <c r="LY42" s="404" t="str">
        <f>IF(กพ!AG43="","",กพ!AG43)</f>
        <v/>
      </c>
      <c r="LZ42" s="404" t="str">
        <f>IF(กพ!AH43="","",กพ!AH43)</f>
        <v/>
      </c>
      <c r="MA42" s="404" t="str">
        <f>IF(กพ!AI43="","",กพ!AI43)</f>
        <v/>
      </c>
      <c r="MB42" s="402" t="str">
        <f>IF(กพ!AJ43="","",กพ!AJ43)</f>
        <v/>
      </c>
      <c r="MC42" s="401" t="str">
        <f>IF(ข้อมูลนร.2!D43="","",ข้อมูลนร.2!D43)</f>
        <v/>
      </c>
      <c r="MD42" s="402"/>
      <c r="ME42" s="404" t="str">
        <f>IF(มีค!E43="","",มีค!E43)</f>
        <v/>
      </c>
      <c r="MF42" s="404" t="str">
        <f>IF(มีค!F43="","",มีค!F43)</f>
        <v/>
      </c>
      <c r="MG42" s="404" t="str">
        <f>IF(มีค!G43="","",มีค!G43)</f>
        <v/>
      </c>
      <c r="MH42" s="404" t="str">
        <f>IF(มีค!H43="","",มีค!H43)</f>
        <v/>
      </c>
      <c r="MI42" s="404" t="str">
        <f>IF(มีค!I43="","",มีค!I43)</f>
        <v/>
      </c>
      <c r="MJ42" s="404" t="str">
        <f>IF(มีค!J43="","",มีค!J43)</f>
        <v/>
      </c>
      <c r="MK42" s="404" t="str">
        <f>IF(มีค!K43="","",มีค!K43)</f>
        <v/>
      </c>
      <c r="ML42" s="404" t="str">
        <f>IF(มีค!L43="","",มีค!L43)</f>
        <v/>
      </c>
      <c r="MM42" s="404" t="str">
        <f>IF(มีค!M43="","",มีค!M43)</f>
        <v/>
      </c>
      <c r="MN42" s="404" t="str">
        <f>IF(มีค!N43="","",มีค!N43)</f>
        <v/>
      </c>
      <c r="MO42" s="404" t="str">
        <f>IF(มีค!O43="","",มีค!O43)</f>
        <v/>
      </c>
      <c r="MP42" s="404" t="str">
        <f>IF(มีค!P43="","",มีค!P43)</f>
        <v/>
      </c>
      <c r="MQ42" s="404" t="str">
        <f>IF(มีค!Q43="","",มีค!Q43)</f>
        <v/>
      </c>
      <c r="MR42" s="404" t="str">
        <f>IF(มีค!R43="","",มีค!R43)</f>
        <v/>
      </c>
      <c r="MS42" s="404" t="str">
        <f>IF(มีค!S43="","",มีค!S43)</f>
        <v/>
      </c>
      <c r="MT42" s="404" t="str">
        <f>IF(มีค!T43="","",มีค!T43)</f>
        <v/>
      </c>
      <c r="MU42" s="404" t="str">
        <f>IF(มีค!U43="","",มีค!U43)</f>
        <v/>
      </c>
      <c r="MV42" s="404" t="str">
        <f>IF(มีค!V43="","",มีค!V43)</f>
        <v/>
      </c>
      <c r="MW42" s="404" t="str">
        <f>IF(มีค!W43="","",มีค!W43)</f>
        <v/>
      </c>
      <c r="MX42" s="404" t="str">
        <f>IF(มีค!X43="","",มีค!X43)</f>
        <v/>
      </c>
      <c r="MY42" s="404" t="str">
        <f>IF(มีค!Y43="","",มีค!Y43)</f>
        <v/>
      </c>
      <c r="MZ42" s="404" t="str">
        <f>IF(มีค!Z43="","",มีค!Z43)</f>
        <v/>
      </c>
      <c r="NA42" s="404" t="str">
        <f>IF(มีค!AA43="","",มีค!AA43)</f>
        <v/>
      </c>
      <c r="NB42" s="404" t="str">
        <f>IF(มีค!AB43="","",มีค!AB43)</f>
        <v/>
      </c>
      <c r="NC42" s="404" t="str">
        <f>IF(มีค!AC43="","",มีค!AC43)</f>
        <v/>
      </c>
      <c r="ND42" s="404" t="str">
        <f>IF(มีค!AD43="","",มีค!AD43)</f>
        <v/>
      </c>
      <c r="NE42" s="404" t="str">
        <f>IF(มีค!AE43="","",มีค!AE43)</f>
        <v/>
      </c>
      <c r="NF42" s="404" t="str">
        <f>IF(มีค!AF43="","",มีค!AF43)</f>
        <v/>
      </c>
      <c r="NG42" s="404" t="str">
        <f>IF(มีค!AG43="","",มีค!AG43)</f>
        <v/>
      </c>
      <c r="NH42" s="404" t="str">
        <f>IF(มีค!AH43="","",มีค!AH43)</f>
        <v/>
      </c>
      <c r="NI42" s="404" t="str">
        <f>IF(มีค!AI43="","",มีค!AI43)</f>
        <v/>
      </c>
      <c r="NJ42" s="402" t="str">
        <f>IF(มีค!AJ43="","",มีค!AJ43)</f>
        <v/>
      </c>
    </row>
    <row r="43" spans="1:374" s="231" customFormat="1" ht="18" customHeight="1">
      <c r="A43" s="401" t="str">
        <f>IF(ข้อมูลนร.2!D44="","",ข้อมูลนร.2!D44)</f>
        <v/>
      </c>
      <c r="B43" s="402"/>
      <c r="C43" s="403" t="str">
        <f>IF(พค!E44="","",พค!E44)</f>
        <v/>
      </c>
      <c r="D43" s="403" t="str">
        <f>IF(พค!F44="","",พค!F44)</f>
        <v/>
      </c>
      <c r="E43" s="403" t="str">
        <f>IF(พค!G44="","",พค!G44)</f>
        <v/>
      </c>
      <c r="F43" s="403" t="str">
        <f>IF(พค!H44="","",พค!H44)</f>
        <v/>
      </c>
      <c r="G43" s="403" t="str">
        <f>IF(พค!I44="","",พค!I44)</f>
        <v/>
      </c>
      <c r="H43" s="403" t="str">
        <f>IF(พค!J44="","",พค!J44)</f>
        <v/>
      </c>
      <c r="I43" s="403" t="str">
        <f>IF(พค!K44="","",พค!K44)</f>
        <v/>
      </c>
      <c r="J43" s="403" t="str">
        <f>IF(พค!L44="","",พค!L44)</f>
        <v/>
      </c>
      <c r="K43" s="403" t="str">
        <f>IF(พค!M44="","",พค!M44)</f>
        <v/>
      </c>
      <c r="L43" s="403" t="str">
        <f>IF(พค!N44="","",พค!N44)</f>
        <v/>
      </c>
      <c r="M43" s="403" t="str">
        <f>IF(พค!O44="","",พค!O44)</f>
        <v/>
      </c>
      <c r="N43" s="403" t="str">
        <f>IF(พค!P44="","",พค!P44)</f>
        <v/>
      </c>
      <c r="O43" s="403" t="str">
        <f>IF(พค!Q44="","",พค!Q44)</f>
        <v/>
      </c>
      <c r="P43" s="403" t="str">
        <f>IF(พค!R44="","",พค!R44)</f>
        <v/>
      </c>
      <c r="Q43" s="403" t="str">
        <f>IF(พค!S44="","",พค!S44)</f>
        <v/>
      </c>
      <c r="R43" s="403" t="str">
        <f>IF(พค!T44="","",พค!T44)</f>
        <v/>
      </c>
      <c r="S43" s="403" t="str">
        <f>IF(พค!U44="","",พค!U44)</f>
        <v/>
      </c>
      <c r="T43" s="403" t="str">
        <f>IF(พค!V44="","",พค!V44)</f>
        <v/>
      </c>
      <c r="U43" s="403" t="str">
        <f>IF(พค!W44="","",พค!W44)</f>
        <v/>
      </c>
      <c r="V43" s="403" t="str">
        <f>IF(พค!X44="","",พค!X44)</f>
        <v/>
      </c>
      <c r="W43" s="403" t="str">
        <f>IF(พค!Y44="","",พค!Y44)</f>
        <v/>
      </c>
      <c r="X43" s="403" t="str">
        <f>IF(พค!Z44="","",พค!Z44)</f>
        <v/>
      </c>
      <c r="Y43" s="403" t="str">
        <f>IF(พค!AA44="","",พค!AA44)</f>
        <v/>
      </c>
      <c r="Z43" s="403" t="str">
        <f>IF(พค!AB44="","",พค!AB44)</f>
        <v/>
      </c>
      <c r="AA43" s="403" t="str">
        <f>IF(พค!AC44="","",พค!AC44)</f>
        <v/>
      </c>
      <c r="AB43" s="403" t="str">
        <f>IF(พค!AD44="","",พค!AD44)</f>
        <v/>
      </c>
      <c r="AC43" s="403" t="str">
        <f>IF(พค!AE44="","",พค!AE44)</f>
        <v/>
      </c>
      <c r="AD43" s="403" t="str">
        <f>IF(พค!AF44="","",พค!AF44)</f>
        <v/>
      </c>
      <c r="AE43" s="403" t="str">
        <f>IF(พค!AG44="","",พค!AG44)</f>
        <v/>
      </c>
      <c r="AF43" s="403" t="str">
        <f>IF(พค!AH44="","",พค!AH44)</f>
        <v/>
      </c>
      <c r="AG43" s="403" t="str">
        <f>IF(พค!AI44="","",พค!AI44)</f>
        <v/>
      </c>
      <c r="AH43" s="402" t="str">
        <f>IF(พค!AJ44="","",พค!AJ44)</f>
        <v/>
      </c>
      <c r="AI43" s="401" t="str">
        <f>IF(ข้อมูลนร.2!D44="","",ข้อมูลนร.2!D44)</f>
        <v/>
      </c>
      <c r="AJ43" s="402"/>
      <c r="AK43" s="404" t="str">
        <f>IF(มิย!E44="","",มิย!E44)</f>
        <v/>
      </c>
      <c r="AL43" s="404" t="str">
        <f>IF(มิย!F44="","",มิย!F44)</f>
        <v/>
      </c>
      <c r="AM43" s="404" t="str">
        <f>IF(มิย!G44="","",มิย!G44)</f>
        <v/>
      </c>
      <c r="AN43" s="404" t="str">
        <f>IF(มิย!H44="","",มิย!H44)</f>
        <v/>
      </c>
      <c r="AO43" s="404" t="str">
        <f>IF(มิย!I44="","",มิย!I44)</f>
        <v/>
      </c>
      <c r="AP43" s="404" t="str">
        <f>IF(มิย!J44="","",มิย!J44)</f>
        <v/>
      </c>
      <c r="AQ43" s="404" t="str">
        <f>IF(มิย!K44="","",มิย!K44)</f>
        <v/>
      </c>
      <c r="AR43" s="404" t="str">
        <f>IF(มิย!L44="","",มิย!L44)</f>
        <v/>
      </c>
      <c r="AS43" s="404" t="str">
        <f>IF(มิย!M44="","",มิย!M44)</f>
        <v/>
      </c>
      <c r="AT43" s="404" t="str">
        <f>IF(มิย!N44="","",มิย!N44)</f>
        <v/>
      </c>
      <c r="AU43" s="404" t="str">
        <f>IF(มิย!O44="","",มิย!O44)</f>
        <v/>
      </c>
      <c r="AV43" s="404" t="str">
        <f>IF(มิย!P44="","",มิย!P44)</f>
        <v/>
      </c>
      <c r="AW43" s="404" t="str">
        <f>IF(มิย!Q44="","",มิย!Q44)</f>
        <v/>
      </c>
      <c r="AX43" s="404" t="str">
        <f>IF(มิย!R44="","",มิย!R44)</f>
        <v/>
      </c>
      <c r="AY43" s="404" t="str">
        <f>IF(มิย!S44="","",มิย!S44)</f>
        <v/>
      </c>
      <c r="AZ43" s="404" t="str">
        <f>IF(มิย!T44="","",มิย!T44)</f>
        <v/>
      </c>
      <c r="BA43" s="404" t="str">
        <f>IF(มิย!U44="","",มิย!U44)</f>
        <v/>
      </c>
      <c r="BB43" s="404" t="str">
        <f>IF(มิย!V44="","",มิย!V44)</f>
        <v/>
      </c>
      <c r="BC43" s="404" t="str">
        <f>IF(มิย!W44="","",มิย!W44)</f>
        <v/>
      </c>
      <c r="BD43" s="404" t="str">
        <f>IF(มิย!X44="","",มิย!X44)</f>
        <v/>
      </c>
      <c r="BE43" s="404" t="str">
        <f>IF(มิย!Y44="","",มิย!Y44)</f>
        <v/>
      </c>
      <c r="BF43" s="404" t="str">
        <f>IF(มิย!Z44="","",มิย!Z44)</f>
        <v/>
      </c>
      <c r="BG43" s="404" t="str">
        <f>IF(มิย!AA44="","",มิย!AA44)</f>
        <v/>
      </c>
      <c r="BH43" s="404" t="str">
        <f>IF(มิย!AB44="","",มิย!AB44)</f>
        <v/>
      </c>
      <c r="BI43" s="404" t="str">
        <f>IF(มิย!AC44="","",มิย!AC44)</f>
        <v/>
      </c>
      <c r="BJ43" s="404" t="str">
        <f>IF(มิย!AD44="","",มิย!AD44)</f>
        <v/>
      </c>
      <c r="BK43" s="404" t="str">
        <f>IF(มิย!AE44="","",มิย!AE44)</f>
        <v/>
      </c>
      <c r="BL43" s="404" t="str">
        <f>IF(มิย!AF44="","",มิย!AF44)</f>
        <v/>
      </c>
      <c r="BM43" s="404" t="str">
        <f>IF(มิย!AG44="","",มิย!AG44)</f>
        <v/>
      </c>
      <c r="BN43" s="404" t="str">
        <f>IF(มิย!AH44="","",มิย!AH44)</f>
        <v/>
      </c>
      <c r="BO43" s="404" t="str">
        <f>IF(มิย!AI44="","",มิย!AI44)</f>
        <v/>
      </c>
      <c r="BP43" s="402" t="str">
        <f>IF(มิย!AJ44="","",มิย!AJ44)</f>
        <v/>
      </c>
      <c r="BQ43" s="401" t="str">
        <f>IF(ข้อมูลนร.2!D44="","",ข้อมูลนร.2!D44)</f>
        <v/>
      </c>
      <c r="BR43" s="402"/>
      <c r="BS43" s="402" t="str">
        <f>IF(กค!E44="","",กค!E44)</f>
        <v/>
      </c>
      <c r="BT43" s="404" t="str">
        <f>IF(กค!F44="","",กค!F44)</f>
        <v/>
      </c>
      <c r="BU43" s="404" t="str">
        <f>IF(กค!G44="","",กค!G44)</f>
        <v/>
      </c>
      <c r="BV43" s="404" t="str">
        <f>IF(กค!H44="","",กค!H44)</f>
        <v/>
      </c>
      <c r="BW43" s="404" t="str">
        <f>IF(กค!I44="","",กค!I44)</f>
        <v/>
      </c>
      <c r="BX43" s="404" t="str">
        <f>IF(กค!J44="","",กค!J44)</f>
        <v/>
      </c>
      <c r="BY43" s="404" t="str">
        <f>IF(กค!K44="","",กค!K44)</f>
        <v/>
      </c>
      <c r="BZ43" s="404" t="str">
        <f>IF(กค!L44="","",กค!L44)</f>
        <v/>
      </c>
      <c r="CA43" s="404" t="str">
        <f>IF(กค!M44="","",กค!M44)</f>
        <v/>
      </c>
      <c r="CB43" s="404" t="str">
        <f>IF(กค!N44="","",กค!N44)</f>
        <v/>
      </c>
      <c r="CC43" s="404" t="str">
        <f>IF(กค!O44="","",กค!O44)</f>
        <v/>
      </c>
      <c r="CD43" s="404" t="str">
        <f>IF(กค!P44="","",กค!P44)</f>
        <v/>
      </c>
      <c r="CE43" s="404" t="str">
        <f>IF(กค!Q44="","",กค!Q44)</f>
        <v/>
      </c>
      <c r="CF43" s="404" t="str">
        <f>IF(กค!R44="","",กค!R44)</f>
        <v/>
      </c>
      <c r="CG43" s="404" t="str">
        <f>IF(กค!S44="","",กค!S44)</f>
        <v/>
      </c>
      <c r="CH43" s="404" t="str">
        <f>IF(กค!T44="","",กค!T44)</f>
        <v/>
      </c>
      <c r="CI43" s="404" t="str">
        <f>IF(กค!U44="","",กค!U44)</f>
        <v/>
      </c>
      <c r="CJ43" s="404" t="str">
        <f>IF(กค!V44="","",กค!V44)</f>
        <v/>
      </c>
      <c r="CK43" s="404" t="str">
        <f>IF(กค!W44="","",กค!W44)</f>
        <v/>
      </c>
      <c r="CL43" s="404" t="str">
        <f>IF(กค!X44="","",กค!X44)</f>
        <v/>
      </c>
      <c r="CM43" s="404" t="str">
        <f>IF(กค!Y44="","",กค!Y44)</f>
        <v/>
      </c>
      <c r="CN43" s="404" t="str">
        <f>IF(กค!Z44="","",กค!Z44)</f>
        <v/>
      </c>
      <c r="CO43" s="404" t="str">
        <f>IF(กค!AA44="","",กค!AA44)</f>
        <v/>
      </c>
      <c r="CP43" s="404" t="str">
        <f>IF(กค!AB44="","",กค!AB44)</f>
        <v/>
      </c>
      <c r="CQ43" s="404" t="str">
        <f>IF(กค!AC44="","",กค!AC44)</f>
        <v/>
      </c>
      <c r="CR43" s="404" t="str">
        <f>IF(กค!AD44="","",กค!AD44)</f>
        <v/>
      </c>
      <c r="CS43" s="404" t="str">
        <f>IF(กค!AE44="","",กค!AE44)</f>
        <v/>
      </c>
      <c r="CT43" s="404" t="str">
        <f>IF(กค!AF44="","",กค!AF44)</f>
        <v/>
      </c>
      <c r="CU43" s="404" t="str">
        <f>IF(กค!AG44="","",กค!AG44)</f>
        <v/>
      </c>
      <c r="CV43" s="404" t="str">
        <f>IF(กค!AH44="","",กค!AH44)</f>
        <v/>
      </c>
      <c r="CW43" s="404" t="str">
        <f>IF(กค!AI44="","",กค!AI44)</f>
        <v/>
      </c>
      <c r="CX43" s="402" t="str">
        <f>IF(กค!AJ44="","",กค!AJ44)</f>
        <v/>
      </c>
      <c r="CY43" s="401" t="str">
        <f>IF(ข้อมูลนร.2!D44="","",ข้อมูลนร.2!D44)</f>
        <v/>
      </c>
      <c r="CZ43" s="402"/>
      <c r="DA43" s="404" t="str">
        <f>IF(สค!E44="","",สค!E44)</f>
        <v/>
      </c>
      <c r="DB43" s="404" t="str">
        <f>IF(สค!F44="","",สค!F44)</f>
        <v/>
      </c>
      <c r="DC43" s="404" t="str">
        <f>IF(สค!G44="","",สค!G44)</f>
        <v/>
      </c>
      <c r="DD43" s="404" t="str">
        <f>IF(สค!H44="","",สค!H44)</f>
        <v/>
      </c>
      <c r="DE43" s="404" t="str">
        <f>IF(สค!I44="","",สค!I44)</f>
        <v/>
      </c>
      <c r="DF43" s="404" t="str">
        <f>IF(สค!J44="","",สค!J44)</f>
        <v/>
      </c>
      <c r="DG43" s="404" t="str">
        <f>IF(สค!K44="","",สค!K44)</f>
        <v/>
      </c>
      <c r="DH43" s="404" t="str">
        <f>IF(สค!L44="","",สค!L44)</f>
        <v/>
      </c>
      <c r="DI43" s="404" t="str">
        <f>IF(สค!M44="","",สค!M44)</f>
        <v/>
      </c>
      <c r="DJ43" s="404" t="str">
        <f>IF(สค!N44="","",สค!N44)</f>
        <v/>
      </c>
      <c r="DK43" s="404" t="str">
        <f>IF(สค!O44="","",สค!O44)</f>
        <v/>
      </c>
      <c r="DL43" s="404" t="str">
        <f>IF(สค!P44="","",สค!P44)</f>
        <v/>
      </c>
      <c r="DM43" s="404" t="str">
        <f>IF(สค!Q44="","",สค!Q44)</f>
        <v/>
      </c>
      <c r="DN43" s="404" t="str">
        <f>IF(สค!R44="","",สค!R44)</f>
        <v/>
      </c>
      <c r="DO43" s="404" t="str">
        <f>IF(สค!S44="","",สค!S44)</f>
        <v/>
      </c>
      <c r="DP43" s="404" t="str">
        <f>IF(สค!T44="","",สค!T44)</f>
        <v/>
      </c>
      <c r="DQ43" s="404" t="str">
        <f>IF(สค!U44="","",สค!U44)</f>
        <v/>
      </c>
      <c r="DR43" s="404" t="str">
        <f>IF(สค!V44="","",สค!V44)</f>
        <v/>
      </c>
      <c r="DS43" s="404" t="str">
        <f>IF(สค!W44="","",สค!W44)</f>
        <v/>
      </c>
      <c r="DT43" s="404" t="str">
        <f>IF(สค!X44="","",สค!X44)</f>
        <v/>
      </c>
      <c r="DU43" s="404" t="str">
        <f>IF(สค!Y44="","",สค!Y44)</f>
        <v/>
      </c>
      <c r="DV43" s="404" t="str">
        <f>IF(สค!Z44="","",สค!Z44)</f>
        <v/>
      </c>
      <c r="DW43" s="404" t="str">
        <f>IF(สค!AA44="","",สค!AA44)</f>
        <v/>
      </c>
      <c r="DX43" s="404" t="str">
        <f>IF(สค!AB44="","",สค!AB44)</f>
        <v/>
      </c>
      <c r="DY43" s="404" t="str">
        <f>IF(สค!AC44="","",สค!AC44)</f>
        <v/>
      </c>
      <c r="DZ43" s="404" t="str">
        <f>IF(สค!AD44="","",สค!AD44)</f>
        <v/>
      </c>
      <c r="EA43" s="404" t="str">
        <f>IF(สค!AE44="","",สค!AE44)</f>
        <v/>
      </c>
      <c r="EB43" s="404" t="str">
        <f>IF(สค!AF44="","",สค!AF44)</f>
        <v/>
      </c>
      <c r="EC43" s="404" t="str">
        <f>IF(สค!AG44="","",สค!AG44)</f>
        <v/>
      </c>
      <c r="ED43" s="404" t="str">
        <f>IF(สค!AH44="","",สค!AH44)</f>
        <v/>
      </c>
      <c r="EE43" s="404" t="str">
        <f>IF(สค!AI44="","",สค!AI44)</f>
        <v/>
      </c>
      <c r="EF43" s="402" t="str">
        <f>IF(สค!AJ44="","",สค!AJ44)</f>
        <v/>
      </c>
      <c r="EG43" s="401" t="str">
        <f>IF(ข้อมูลนร.2!D44="","",ข้อมูลนร.2!D44)</f>
        <v/>
      </c>
      <c r="EH43" s="402"/>
      <c r="EI43" s="404" t="str">
        <f>IF(กย!E44="","",กย!E44)</f>
        <v/>
      </c>
      <c r="EJ43" s="404" t="str">
        <f>IF(กย!F44="","",กย!F44)</f>
        <v/>
      </c>
      <c r="EK43" s="404" t="str">
        <f>IF(กย!G44="","",กย!G44)</f>
        <v/>
      </c>
      <c r="EL43" s="404" t="str">
        <f>IF(กย!H44="","",กย!H44)</f>
        <v/>
      </c>
      <c r="EM43" s="404" t="str">
        <f>IF(กย!I44="","",กย!I44)</f>
        <v/>
      </c>
      <c r="EN43" s="404" t="str">
        <f>IF(กย!J44="","",กย!J44)</f>
        <v/>
      </c>
      <c r="EO43" s="404" t="str">
        <f>IF(กย!K44="","",กย!K44)</f>
        <v/>
      </c>
      <c r="EP43" s="404" t="str">
        <f>IF(กย!L44="","",กย!L44)</f>
        <v/>
      </c>
      <c r="EQ43" s="404" t="str">
        <f>IF(กย!M44="","",กย!M44)</f>
        <v/>
      </c>
      <c r="ER43" s="404" t="str">
        <f>IF(กย!N44="","",กย!N44)</f>
        <v/>
      </c>
      <c r="ES43" s="404" t="str">
        <f>IF(กย!O44="","",กย!O44)</f>
        <v/>
      </c>
      <c r="ET43" s="404" t="str">
        <f>IF(กย!P44="","",กย!P44)</f>
        <v/>
      </c>
      <c r="EU43" s="404" t="str">
        <f>IF(กย!Q44="","",กย!Q44)</f>
        <v/>
      </c>
      <c r="EV43" s="404" t="str">
        <f>IF(กย!R44="","",กย!R44)</f>
        <v/>
      </c>
      <c r="EW43" s="404" t="str">
        <f>IF(กย!S44="","",กย!S44)</f>
        <v/>
      </c>
      <c r="EX43" s="404" t="str">
        <f>IF(กย!T44="","",กย!T44)</f>
        <v/>
      </c>
      <c r="EY43" s="404" t="str">
        <f>IF(กย!U44="","",กย!U44)</f>
        <v/>
      </c>
      <c r="EZ43" s="404" t="str">
        <f>IF(กย!V44="","",กย!V44)</f>
        <v/>
      </c>
      <c r="FA43" s="404" t="str">
        <f>IF(กย!W44="","",กย!W44)</f>
        <v/>
      </c>
      <c r="FB43" s="404" t="str">
        <f>IF(กย!X44="","",กย!X44)</f>
        <v/>
      </c>
      <c r="FC43" s="404" t="str">
        <f>IF(กย!Y44="","",กย!Y44)</f>
        <v/>
      </c>
      <c r="FD43" s="404" t="str">
        <f>IF(กย!Z44="","",กย!Z44)</f>
        <v/>
      </c>
      <c r="FE43" s="404" t="str">
        <f>IF(กย!AA44="","",กย!AA44)</f>
        <v/>
      </c>
      <c r="FF43" s="404" t="str">
        <f>IF(กย!AB44="","",กย!AB44)</f>
        <v/>
      </c>
      <c r="FG43" s="404" t="str">
        <f>IF(กย!AC44="","",กย!AC44)</f>
        <v/>
      </c>
      <c r="FH43" s="404" t="str">
        <f>IF(กย!AD44="","",กย!AD44)</f>
        <v/>
      </c>
      <c r="FI43" s="404" t="str">
        <f>IF(กย!AE44="","",กย!AE44)</f>
        <v/>
      </c>
      <c r="FJ43" s="404" t="str">
        <f>IF(กย!AF44="","",กย!AF44)</f>
        <v/>
      </c>
      <c r="FK43" s="404" t="str">
        <f>IF(กย!AG44="","",กย!AG44)</f>
        <v/>
      </c>
      <c r="FL43" s="404" t="str">
        <f>IF(กย!AH44="","",กย!AH44)</f>
        <v/>
      </c>
      <c r="FM43" s="404" t="str">
        <f>IF(กย!AI44="","",กย!AI44)</f>
        <v/>
      </c>
      <c r="FN43" s="402" t="str">
        <f>IF(กย!AJ44="","",กย!AJ44)</f>
        <v/>
      </c>
      <c r="FO43" s="401" t="str">
        <f>IF(ข้อมูลนร.2!D44="","",ข้อมูลนร.2!D44)</f>
        <v/>
      </c>
      <c r="FP43" s="402"/>
      <c r="FQ43" s="404" t="str">
        <f>IF(ตค!E44="","",ตค!E44)</f>
        <v/>
      </c>
      <c r="FR43" s="404" t="str">
        <f>IF(ตค!F44="","",ตค!F44)</f>
        <v/>
      </c>
      <c r="FS43" s="404" t="str">
        <f>IF(ตค!G44="","",ตค!G44)</f>
        <v/>
      </c>
      <c r="FT43" s="404" t="str">
        <f>IF(ตค!H44="","",ตค!H44)</f>
        <v/>
      </c>
      <c r="FU43" s="404" t="str">
        <f>IF(ตค!I44="","",ตค!I44)</f>
        <v/>
      </c>
      <c r="FV43" s="404" t="str">
        <f>IF(ตค!J44="","",ตค!J44)</f>
        <v/>
      </c>
      <c r="FW43" s="404" t="str">
        <f>IF(ตค!K44="","",ตค!K44)</f>
        <v/>
      </c>
      <c r="FX43" s="404" t="str">
        <f>IF(ตค!L44="","",ตค!L44)</f>
        <v/>
      </c>
      <c r="FY43" s="404" t="str">
        <f>IF(ตค!M44="","",ตค!M44)</f>
        <v/>
      </c>
      <c r="FZ43" s="404" t="str">
        <f>IF(ตค!N44="","",ตค!N44)</f>
        <v/>
      </c>
      <c r="GA43" s="404" t="str">
        <f>IF(ตค!O44="","",ตค!O44)</f>
        <v/>
      </c>
      <c r="GB43" s="404" t="str">
        <f>IF(ตค!P44="","",ตค!P44)</f>
        <v/>
      </c>
      <c r="GC43" s="404" t="str">
        <f>IF(ตค!Q44="","",ตค!Q44)</f>
        <v/>
      </c>
      <c r="GD43" s="404" t="str">
        <f>IF(ตค!R44="","",ตค!R44)</f>
        <v/>
      </c>
      <c r="GE43" s="404" t="str">
        <f>IF(ตค!S44="","",ตค!S44)</f>
        <v/>
      </c>
      <c r="GF43" s="404" t="str">
        <f>IF(ตค!T44="","",ตค!T44)</f>
        <v/>
      </c>
      <c r="GG43" s="404" t="str">
        <f>IF(ตค!U44="","",ตค!U44)</f>
        <v/>
      </c>
      <c r="GH43" s="404" t="str">
        <f>IF(ตค!V44="","",ตค!V44)</f>
        <v/>
      </c>
      <c r="GI43" s="404" t="str">
        <f>IF(ตค!W44="","",ตค!W44)</f>
        <v/>
      </c>
      <c r="GJ43" s="404" t="str">
        <f>IF(ตค!X44="","",ตค!X44)</f>
        <v/>
      </c>
      <c r="GK43" s="404" t="str">
        <f>IF(ตค!Y44="","",ตค!Y44)</f>
        <v/>
      </c>
      <c r="GL43" s="404" t="str">
        <f>IF(ตค!Z44="","",ตค!Z44)</f>
        <v/>
      </c>
      <c r="GM43" s="404" t="str">
        <f>IF(ตค!AA44="","",ตค!AA44)</f>
        <v/>
      </c>
      <c r="GN43" s="404" t="str">
        <f>IF(ตค!AB44="","",ตค!AB44)</f>
        <v/>
      </c>
      <c r="GO43" s="404" t="str">
        <f>IF(ตค!AC44="","",ตค!AC44)</f>
        <v/>
      </c>
      <c r="GP43" s="404" t="str">
        <f>IF(ตค!AD44="","",ตค!AD44)</f>
        <v/>
      </c>
      <c r="GQ43" s="404" t="str">
        <f>IF(ตค!AE44="","",ตค!AE44)</f>
        <v/>
      </c>
      <c r="GR43" s="404" t="str">
        <f>IF(ตค!AF44="","",ตค!AF44)</f>
        <v/>
      </c>
      <c r="GS43" s="404" t="str">
        <f>IF(ตค!AG44="","",ตค!AG44)</f>
        <v/>
      </c>
      <c r="GT43" s="404" t="str">
        <f>IF(ตค!AH44="","",ตค!AH44)</f>
        <v/>
      </c>
      <c r="GU43" s="404" t="str">
        <f>IF(ตค!AI44="","",ตค!AI44)</f>
        <v/>
      </c>
      <c r="GV43" s="402" t="str">
        <f>IF(ตค!AJ44="","",ตค!AJ44)</f>
        <v/>
      </c>
      <c r="GW43" s="401" t="str">
        <f>IF(ข้อมูลนร.2!D44="","",ข้อมูลนร.2!D44)</f>
        <v/>
      </c>
      <c r="GX43" s="402"/>
      <c r="GY43" s="403" t="str">
        <f>IF(พย!E44="","",พย!E44)</f>
        <v/>
      </c>
      <c r="GZ43" s="403" t="str">
        <f>IF(พย!F44="","",พย!F44)</f>
        <v/>
      </c>
      <c r="HA43" s="403" t="str">
        <f>IF(พย!G44="","",พย!G44)</f>
        <v/>
      </c>
      <c r="HB43" s="403" t="str">
        <f>IF(พย!H44="","",พย!H44)</f>
        <v/>
      </c>
      <c r="HC43" s="403" t="str">
        <f>IF(พย!I44="","",พย!I44)</f>
        <v/>
      </c>
      <c r="HD43" s="403" t="str">
        <f>IF(พย!J44="","",พย!J44)</f>
        <v/>
      </c>
      <c r="HE43" s="403" t="str">
        <f>IF(พย!K44="","",พย!K44)</f>
        <v/>
      </c>
      <c r="HF43" s="403" t="str">
        <f>IF(พย!L44="","",พย!L44)</f>
        <v/>
      </c>
      <c r="HG43" s="403" t="str">
        <f>IF(พย!M44="","",พย!M44)</f>
        <v/>
      </c>
      <c r="HH43" s="403" t="str">
        <f>IF(พย!N44="","",พย!N44)</f>
        <v/>
      </c>
      <c r="HI43" s="403" t="str">
        <f>IF(พย!O44="","",พย!O44)</f>
        <v/>
      </c>
      <c r="HJ43" s="403" t="str">
        <f>IF(พย!P44="","",พย!P44)</f>
        <v/>
      </c>
      <c r="HK43" s="403" t="str">
        <f>IF(พย!Q44="","",พย!Q44)</f>
        <v/>
      </c>
      <c r="HL43" s="403" t="str">
        <f>IF(พย!R44="","",พย!R44)</f>
        <v/>
      </c>
      <c r="HM43" s="403" t="str">
        <f>IF(พย!S44="","",พย!S44)</f>
        <v/>
      </c>
      <c r="HN43" s="403" t="str">
        <f>IF(พย!T44="","",พย!T44)</f>
        <v/>
      </c>
      <c r="HO43" s="403" t="str">
        <f>IF(พย!U44="","",พย!U44)</f>
        <v/>
      </c>
      <c r="HP43" s="403" t="str">
        <f>IF(พย!V44="","",พย!V44)</f>
        <v/>
      </c>
      <c r="HQ43" s="403" t="str">
        <f>IF(พย!W44="","",พย!W44)</f>
        <v/>
      </c>
      <c r="HR43" s="403" t="str">
        <f>IF(พย!X44="","",พย!X44)</f>
        <v/>
      </c>
      <c r="HS43" s="403" t="str">
        <f>IF(พย!Y44="","",พย!Y44)</f>
        <v/>
      </c>
      <c r="HT43" s="403" t="str">
        <f>IF(พย!Z44="","",พย!Z44)</f>
        <v/>
      </c>
      <c r="HU43" s="403" t="str">
        <f>IF(พย!AA44="","",พย!AA44)</f>
        <v/>
      </c>
      <c r="HV43" s="403" t="str">
        <f>IF(พย!AB44="","",พย!AB44)</f>
        <v/>
      </c>
      <c r="HW43" s="403" t="str">
        <f>IF(พย!AC44="","",พย!AC44)</f>
        <v/>
      </c>
      <c r="HX43" s="403" t="str">
        <f>IF(พย!AD44="","",พย!AD44)</f>
        <v/>
      </c>
      <c r="HY43" s="403" t="str">
        <f>IF(พย!AE44="","",พย!AE44)</f>
        <v/>
      </c>
      <c r="HZ43" s="403" t="str">
        <f>IF(พย!AF44="","",พย!AF44)</f>
        <v/>
      </c>
      <c r="IA43" s="403" t="str">
        <f>IF(พย!AG44="","",พย!AG44)</f>
        <v/>
      </c>
      <c r="IB43" s="403" t="str">
        <f>IF(พย!AH44="","",พย!AH44)</f>
        <v/>
      </c>
      <c r="IC43" s="403" t="str">
        <f>IF(พย!AI44="","",พย!AI44)</f>
        <v/>
      </c>
      <c r="ID43" s="402" t="str">
        <f>IF(พย!AJ44="","",พย!AJ44)</f>
        <v/>
      </c>
      <c r="IE43" s="401" t="str">
        <f>IF(ข้อมูลนร.2!D44="","",ข้อมูลนร.2!D44)</f>
        <v/>
      </c>
      <c r="IF43" s="402"/>
      <c r="IG43" s="404" t="str">
        <f>IF(ธค!E44="","",ธค!E44)</f>
        <v/>
      </c>
      <c r="IH43" s="404" t="str">
        <f>IF(ธค!F44="","",ธค!F44)</f>
        <v/>
      </c>
      <c r="II43" s="404" t="str">
        <f>IF(ธค!G44="","",ธค!G44)</f>
        <v/>
      </c>
      <c r="IJ43" s="404" t="str">
        <f>IF(ธค!H44="","",ธค!H44)</f>
        <v/>
      </c>
      <c r="IK43" s="404" t="str">
        <f>IF(ธค!I44="","",ธค!I44)</f>
        <v/>
      </c>
      <c r="IL43" s="404" t="str">
        <f>IF(ธค!J44="","",ธค!J44)</f>
        <v/>
      </c>
      <c r="IM43" s="404" t="str">
        <f>IF(ธค!K44="","",ธค!K44)</f>
        <v/>
      </c>
      <c r="IN43" s="404" t="str">
        <f>IF(ธค!L44="","",ธค!L44)</f>
        <v/>
      </c>
      <c r="IO43" s="404" t="str">
        <f>IF(ธค!M44="","",ธค!M44)</f>
        <v/>
      </c>
      <c r="IP43" s="404" t="str">
        <f>IF(ธค!N44="","",ธค!N44)</f>
        <v/>
      </c>
      <c r="IQ43" s="404" t="str">
        <f>IF(ธค!O44="","",ธค!O44)</f>
        <v/>
      </c>
      <c r="IR43" s="404" t="str">
        <f>IF(ธค!P44="","",ธค!P44)</f>
        <v/>
      </c>
      <c r="IS43" s="404" t="str">
        <f>IF(ธค!Q44="","",ธค!Q44)</f>
        <v/>
      </c>
      <c r="IT43" s="404" t="str">
        <f>IF(ธค!R44="","",ธค!R44)</f>
        <v/>
      </c>
      <c r="IU43" s="404" t="str">
        <f>IF(ธค!S44="","",ธค!S44)</f>
        <v/>
      </c>
      <c r="IV43" s="404" t="str">
        <f>IF(ธค!T44="","",ธค!T44)</f>
        <v/>
      </c>
      <c r="IW43" s="404" t="str">
        <f>IF(ธค!U44="","",ธค!U44)</f>
        <v/>
      </c>
      <c r="IX43" s="404" t="str">
        <f>IF(ธค!V44="","",ธค!V44)</f>
        <v/>
      </c>
      <c r="IY43" s="404" t="str">
        <f>IF(ธค!W44="","",ธค!W44)</f>
        <v/>
      </c>
      <c r="IZ43" s="404" t="str">
        <f>IF(ธค!X44="","",ธค!X44)</f>
        <v/>
      </c>
      <c r="JA43" s="404" t="str">
        <f>IF(ธค!Y44="","",ธค!Y44)</f>
        <v/>
      </c>
      <c r="JB43" s="404" t="str">
        <f>IF(ธค!Z44="","",ธค!Z44)</f>
        <v/>
      </c>
      <c r="JC43" s="404" t="str">
        <f>IF(ธค!AA44="","",ธค!AA44)</f>
        <v/>
      </c>
      <c r="JD43" s="404" t="str">
        <f>IF(ธค!AB44="","",ธค!AB44)</f>
        <v/>
      </c>
      <c r="JE43" s="404" t="str">
        <f>IF(ธค!AC44="","",ธค!AC44)</f>
        <v/>
      </c>
      <c r="JF43" s="404" t="str">
        <f>IF(ธค!AD44="","",ธค!AD44)</f>
        <v/>
      </c>
      <c r="JG43" s="404" t="str">
        <f>IF(ธค!AE44="","",ธค!AE44)</f>
        <v/>
      </c>
      <c r="JH43" s="404" t="str">
        <f>IF(ธค!AF44="","",ธค!AF44)</f>
        <v/>
      </c>
      <c r="JI43" s="404" t="str">
        <f>IF(ธค!AG44="","",ธค!AG44)</f>
        <v/>
      </c>
      <c r="JJ43" s="404" t="str">
        <f>IF(ธค!AH44="","",ธค!AH44)</f>
        <v/>
      </c>
      <c r="JK43" s="404" t="str">
        <f>IF(ธค!AI44="","",ธค!AI44)</f>
        <v/>
      </c>
      <c r="JL43" s="402" t="str">
        <f>IF(ธค!AJ44="","",ธค!AJ44)</f>
        <v/>
      </c>
      <c r="JM43" s="401" t="str">
        <f>IF(ข้อมูลนร.2!D44="","",ข้อมูลนร.2!D44)</f>
        <v/>
      </c>
      <c r="JN43" s="402"/>
      <c r="JO43" s="404" t="str">
        <f>IF(มค!E44="","",มค!E44)</f>
        <v/>
      </c>
      <c r="JP43" s="404" t="str">
        <f>IF(มค!F44="","",มค!F44)</f>
        <v/>
      </c>
      <c r="JQ43" s="404" t="str">
        <f>IF(มค!G44="","",มค!G44)</f>
        <v/>
      </c>
      <c r="JR43" s="404" t="str">
        <f>IF(มค!H44="","",มค!H44)</f>
        <v/>
      </c>
      <c r="JS43" s="404" t="str">
        <f>IF(มค!I44="","",มค!I44)</f>
        <v/>
      </c>
      <c r="JT43" s="404" t="str">
        <f>IF(มค!J44="","",มค!J44)</f>
        <v/>
      </c>
      <c r="JU43" s="404" t="str">
        <f>IF(มค!K44="","",มค!K44)</f>
        <v/>
      </c>
      <c r="JV43" s="404" t="str">
        <f>IF(มค!L44="","",มค!L44)</f>
        <v/>
      </c>
      <c r="JW43" s="404" t="str">
        <f>IF(มค!M44="","",มค!M44)</f>
        <v/>
      </c>
      <c r="JX43" s="404" t="str">
        <f>IF(มค!N44="","",มค!N44)</f>
        <v/>
      </c>
      <c r="JY43" s="404" t="str">
        <f>IF(มค!O44="","",มค!O44)</f>
        <v/>
      </c>
      <c r="JZ43" s="404" t="str">
        <f>IF(มค!P44="","",มค!P44)</f>
        <v/>
      </c>
      <c r="KA43" s="404" t="str">
        <f>IF(มค!Q44="","",มค!Q44)</f>
        <v/>
      </c>
      <c r="KB43" s="404" t="str">
        <f>IF(มค!R44="","",มค!R44)</f>
        <v/>
      </c>
      <c r="KC43" s="404" t="str">
        <f>IF(มค!S44="","",มค!S44)</f>
        <v/>
      </c>
      <c r="KD43" s="404" t="str">
        <f>IF(มค!T44="","",มค!T44)</f>
        <v/>
      </c>
      <c r="KE43" s="404" t="str">
        <f>IF(มค!U44="","",มค!U44)</f>
        <v/>
      </c>
      <c r="KF43" s="404" t="str">
        <f>IF(มค!V44="","",มค!V44)</f>
        <v/>
      </c>
      <c r="KG43" s="404" t="str">
        <f>IF(มค!W44="","",มค!W44)</f>
        <v/>
      </c>
      <c r="KH43" s="404" t="str">
        <f>IF(มค!X44="","",มค!X44)</f>
        <v/>
      </c>
      <c r="KI43" s="404" t="str">
        <f>IF(มค!Y44="","",มค!Y44)</f>
        <v/>
      </c>
      <c r="KJ43" s="404" t="str">
        <f>IF(มค!Z44="","",มค!Z44)</f>
        <v/>
      </c>
      <c r="KK43" s="404" t="str">
        <f>IF(มค!AA44="","",มค!AA44)</f>
        <v/>
      </c>
      <c r="KL43" s="404" t="str">
        <f>IF(มค!AB44="","",มค!AB44)</f>
        <v/>
      </c>
      <c r="KM43" s="404" t="str">
        <f>IF(มค!AC44="","",มค!AC44)</f>
        <v/>
      </c>
      <c r="KN43" s="404" t="str">
        <f>IF(มค!AD44="","",มค!AD44)</f>
        <v/>
      </c>
      <c r="KO43" s="404" t="str">
        <f>IF(มค!AE44="","",มค!AE44)</f>
        <v/>
      </c>
      <c r="KP43" s="404" t="str">
        <f>IF(มค!AF44="","",มค!AF44)</f>
        <v/>
      </c>
      <c r="KQ43" s="404" t="str">
        <f>IF(มค!AG44="","",มค!AG44)</f>
        <v/>
      </c>
      <c r="KR43" s="404" t="str">
        <f>IF(มค!AH44="","",มค!AH44)</f>
        <v/>
      </c>
      <c r="KS43" s="404" t="str">
        <f>IF(มค!AI44="","",มค!AI44)</f>
        <v/>
      </c>
      <c r="KT43" s="402" t="str">
        <f>IF(มค!AJ44="","",มค!AJ44)</f>
        <v/>
      </c>
      <c r="KU43" s="401" t="str">
        <f>IF(ข้อมูลนร.2!D44="","",ข้อมูลนร.2!D44)</f>
        <v/>
      </c>
      <c r="KV43" s="402"/>
      <c r="KW43" s="404" t="str">
        <f>IF(กพ!E44="","",กพ!E44)</f>
        <v/>
      </c>
      <c r="KX43" s="404" t="str">
        <f>IF(กพ!F44="","",กพ!F44)</f>
        <v/>
      </c>
      <c r="KY43" s="404" t="str">
        <f>IF(กพ!G44="","",กพ!G44)</f>
        <v/>
      </c>
      <c r="KZ43" s="404" t="str">
        <f>IF(กพ!H44="","",กพ!H44)</f>
        <v/>
      </c>
      <c r="LA43" s="404" t="str">
        <f>IF(กพ!I44="","",กพ!I44)</f>
        <v/>
      </c>
      <c r="LB43" s="404" t="str">
        <f>IF(กพ!J44="","",กพ!J44)</f>
        <v/>
      </c>
      <c r="LC43" s="404" t="str">
        <f>IF(กพ!K44="","",กพ!K44)</f>
        <v/>
      </c>
      <c r="LD43" s="404" t="str">
        <f>IF(กพ!L44="","",กพ!L44)</f>
        <v/>
      </c>
      <c r="LE43" s="404" t="str">
        <f>IF(กพ!M44="","",กพ!M44)</f>
        <v/>
      </c>
      <c r="LF43" s="404" t="str">
        <f>IF(กพ!N44="","",กพ!N44)</f>
        <v/>
      </c>
      <c r="LG43" s="404" t="str">
        <f>IF(กพ!O44="","",กพ!O44)</f>
        <v/>
      </c>
      <c r="LH43" s="404" t="str">
        <f>IF(กพ!P44="","",กพ!P44)</f>
        <v/>
      </c>
      <c r="LI43" s="404" t="str">
        <f>IF(กพ!Q44="","",กพ!Q44)</f>
        <v/>
      </c>
      <c r="LJ43" s="404" t="str">
        <f>IF(กพ!R44="","",กพ!R44)</f>
        <v/>
      </c>
      <c r="LK43" s="404" t="str">
        <f>IF(กพ!S44="","",กพ!S44)</f>
        <v/>
      </c>
      <c r="LL43" s="404" t="str">
        <f>IF(กพ!T44="","",กพ!T44)</f>
        <v/>
      </c>
      <c r="LM43" s="404" t="str">
        <f>IF(กพ!U44="","",กพ!U44)</f>
        <v/>
      </c>
      <c r="LN43" s="404" t="str">
        <f>IF(กพ!V44="","",กพ!V44)</f>
        <v/>
      </c>
      <c r="LO43" s="404" t="str">
        <f>IF(กพ!W44="","",กพ!W44)</f>
        <v/>
      </c>
      <c r="LP43" s="404" t="str">
        <f>IF(กพ!X44="","",กพ!X44)</f>
        <v/>
      </c>
      <c r="LQ43" s="404" t="str">
        <f>IF(กพ!Y44="","",กพ!Y44)</f>
        <v/>
      </c>
      <c r="LR43" s="404" t="str">
        <f>IF(กพ!Z44="","",กพ!Z44)</f>
        <v/>
      </c>
      <c r="LS43" s="404" t="str">
        <f>IF(กพ!AA44="","",กพ!AA44)</f>
        <v/>
      </c>
      <c r="LT43" s="404" t="str">
        <f>IF(กพ!AB44="","",กพ!AB44)</f>
        <v/>
      </c>
      <c r="LU43" s="404" t="str">
        <f>IF(กพ!AC44="","",กพ!AC44)</f>
        <v/>
      </c>
      <c r="LV43" s="404" t="str">
        <f>IF(กพ!AD44="","",กพ!AD44)</f>
        <v/>
      </c>
      <c r="LW43" s="404" t="str">
        <f>IF(กพ!AE44="","",กพ!AE44)</f>
        <v/>
      </c>
      <c r="LX43" s="404" t="str">
        <f>IF(กพ!AF44="","",กพ!AF44)</f>
        <v/>
      </c>
      <c r="LY43" s="404" t="str">
        <f>IF(กพ!AG44="","",กพ!AG44)</f>
        <v/>
      </c>
      <c r="LZ43" s="404" t="str">
        <f>IF(กพ!AH44="","",กพ!AH44)</f>
        <v/>
      </c>
      <c r="MA43" s="404" t="str">
        <f>IF(กพ!AI44="","",กพ!AI44)</f>
        <v/>
      </c>
      <c r="MB43" s="402" t="str">
        <f>IF(กพ!AJ44="","",กพ!AJ44)</f>
        <v/>
      </c>
      <c r="MC43" s="401" t="str">
        <f>IF(ข้อมูลนร.2!D44="","",ข้อมูลนร.2!D44)</f>
        <v/>
      </c>
      <c r="MD43" s="402"/>
      <c r="ME43" s="404" t="str">
        <f>IF(มีค!E44="","",มีค!E44)</f>
        <v/>
      </c>
      <c r="MF43" s="404" t="str">
        <f>IF(มีค!F44="","",มีค!F44)</f>
        <v/>
      </c>
      <c r="MG43" s="404" t="str">
        <f>IF(มีค!G44="","",มีค!G44)</f>
        <v/>
      </c>
      <c r="MH43" s="404" t="str">
        <f>IF(มีค!H44="","",มีค!H44)</f>
        <v/>
      </c>
      <c r="MI43" s="404" t="str">
        <f>IF(มีค!I44="","",มีค!I44)</f>
        <v/>
      </c>
      <c r="MJ43" s="404" t="str">
        <f>IF(มีค!J44="","",มีค!J44)</f>
        <v/>
      </c>
      <c r="MK43" s="404" t="str">
        <f>IF(มีค!K44="","",มีค!K44)</f>
        <v/>
      </c>
      <c r="ML43" s="404" t="str">
        <f>IF(มีค!L44="","",มีค!L44)</f>
        <v/>
      </c>
      <c r="MM43" s="404" t="str">
        <f>IF(มีค!M44="","",มีค!M44)</f>
        <v/>
      </c>
      <c r="MN43" s="404" t="str">
        <f>IF(มีค!N44="","",มีค!N44)</f>
        <v/>
      </c>
      <c r="MO43" s="404" t="str">
        <f>IF(มีค!O44="","",มีค!O44)</f>
        <v/>
      </c>
      <c r="MP43" s="404" t="str">
        <f>IF(มีค!P44="","",มีค!P44)</f>
        <v/>
      </c>
      <c r="MQ43" s="404" t="str">
        <f>IF(มีค!Q44="","",มีค!Q44)</f>
        <v/>
      </c>
      <c r="MR43" s="404" t="str">
        <f>IF(มีค!R44="","",มีค!R44)</f>
        <v/>
      </c>
      <c r="MS43" s="404" t="str">
        <f>IF(มีค!S44="","",มีค!S44)</f>
        <v/>
      </c>
      <c r="MT43" s="404" t="str">
        <f>IF(มีค!T44="","",มีค!T44)</f>
        <v/>
      </c>
      <c r="MU43" s="404" t="str">
        <f>IF(มีค!U44="","",มีค!U44)</f>
        <v/>
      </c>
      <c r="MV43" s="404" t="str">
        <f>IF(มีค!V44="","",มีค!V44)</f>
        <v/>
      </c>
      <c r="MW43" s="404" t="str">
        <f>IF(มีค!W44="","",มีค!W44)</f>
        <v/>
      </c>
      <c r="MX43" s="404" t="str">
        <f>IF(มีค!X44="","",มีค!X44)</f>
        <v/>
      </c>
      <c r="MY43" s="404" t="str">
        <f>IF(มีค!Y44="","",มีค!Y44)</f>
        <v/>
      </c>
      <c r="MZ43" s="404" t="str">
        <f>IF(มีค!Z44="","",มีค!Z44)</f>
        <v/>
      </c>
      <c r="NA43" s="404" t="str">
        <f>IF(มีค!AA44="","",มีค!AA44)</f>
        <v/>
      </c>
      <c r="NB43" s="404" t="str">
        <f>IF(มีค!AB44="","",มีค!AB44)</f>
        <v/>
      </c>
      <c r="NC43" s="404" t="str">
        <f>IF(มีค!AC44="","",มีค!AC44)</f>
        <v/>
      </c>
      <c r="ND43" s="404" t="str">
        <f>IF(มีค!AD44="","",มีค!AD44)</f>
        <v/>
      </c>
      <c r="NE43" s="404" t="str">
        <f>IF(มีค!AE44="","",มีค!AE44)</f>
        <v/>
      </c>
      <c r="NF43" s="404" t="str">
        <f>IF(มีค!AF44="","",มีค!AF44)</f>
        <v/>
      </c>
      <c r="NG43" s="404" t="str">
        <f>IF(มีค!AG44="","",มีค!AG44)</f>
        <v/>
      </c>
      <c r="NH43" s="404" t="str">
        <f>IF(มีค!AH44="","",มีค!AH44)</f>
        <v/>
      </c>
      <c r="NI43" s="404" t="str">
        <f>IF(มีค!AI44="","",มีค!AI44)</f>
        <v/>
      </c>
      <c r="NJ43" s="402" t="str">
        <f>IF(มีค!AJ44="","",มีค!AJ44)</f>
        <v/>
      </c>
    </row>
    <row r="44" spans="1:374" s="231" customFormat="1" ht="18" customHeight="1">
      <c r="A44" s="401" t="str">
        <f>IF(ข้อมูลนร.2!D45="","",ข้อมูลนร.2!D45)</f>
        <v/>
      </c>
      <c r="B44" s="402"/>
      <c r="C44" s="403" t="str">
        <f>IF(พค!E45="","",พค!E45)</f>
        <v/>
      </c>
      <c r="D44" s="403" t="str">
        <f>IF(พค!F45="","",พค!F45)</f>
        <v/>
      </c>
      <c r="E44" s="403" t="str">
        <f>IF(พค!G45="","",พค!G45)</f>
        <v/>
      </c>
      <c r="F44" s="403" t="str">
        <f>IF(พค!H45="","",พค!H45)</f>
        <v/>
      </c>
      <c r="G44" s="403" t="str">
        <f>IF(พค!I45="","",พค!I45)</f>
        <v/>
      </c>
      <c r="H44" s="403" t="str">
        <f>IF(พค!J45="","",พค!J45)</f>
        <v/>
      </c>
      <c r="I44" s="403" t="str">
        <f>IF(พค!K45="","",พค!K45)</f>
        <v/>
      </c>
      <c r="J44" s="403" t="str">
        <f>IF(พค!L45="","",พค!L45)</f>
        <v/>
      </c>
      <c r="K44" s="403" t="str">
        <f>IF(พค!M45="","",พค!M45)</f>
        <v/>
      </c>
      <c r="L44" s="403" t="str">
        <f>IF(พค!N45="","",พค!N45)</f>
        <v/>
      </c>
      <c r="M44" s="403" t="str">
        <f>IF(พค!O45="","",พค!O45)</f>
        <v/>
      </c>
      <c r="N44" s="403" t="str">
        <f>IF(พค!P45="","",พค!P45)</f>
        <v/>
      </c>
      <c r="O44" s="403" t="str">
        <f>IF(พค!Q45="","",พค!Q45)</f>
        <v/>
      </c>
      <c r="P44" s="403" t="str">
        <f>IF(พค!R45="","",พค!R45)</f>
        <v/>
      </c>
      <c r="Q44" s="403" t="str">
        <f>IF(พค!S45="","",พค!S45)</f>
        <v/>
      </c>
      <c r="R44" s="403" t="str">
        <f>IF(พค!T45="","",พค!T45)</f>
        <v/>
      </c>
      <c r="S44" s="403" t="str">
        <f>IF(พค!U45="","",พค!U45)</f>
        <v/>
      </c>
      <c r="T44" s="403" t="str">
        <f>IF(พค!V45="","",พค!V45)</f>
        <v/>
      </c>
      <c r="U44" s="403" t="str">
        <f>IF(พค!W45="","",พค!W45)</f>
        <v/>
      </c>
      <c r="V44" s="403" t="str">
        <f>IF(พค!X45="","",พค!X45)</f>
        <v/>
      </c>
      <c r="W44" s="403" t="str">
        <f>IF(พค!Y45="","",พค!Y45)</f>
        <v/>
      </c>
      <c r="X44" s="403" t="str">
        <f>IF(พค!Z45="","",พค!Z45)</f>
        <v/>
      </c>
      <c r="Y44" s="403" t="str">
        <f>IF(พค!AA45="","",พค!AA45)</f>
        <v/>
      </c>
      <c r="Z44" s="403" t="str">
        <f>IF(พค!AB45="","",พค!AB45)</f>
        <v/>
      </c>
      <c r="AA44" s="403" t="str">
        <f>IF(พค!AC45="","",พค!AC45)</f>
        <v/>
      </c>
      <c r="AB44" s="403" t="str">
        <f>IF(พค!AD45="","",พค!AD45)</f>
        <v/>
      </c>
      <c r="AC44" s="403" t="str">
        <f>IF(พค!AE45="","",พค!AE45)</f>
        <v/>
      </c>
      <c r="AD44" s="403" t="str">
        <f>IF(พค!AF45="","",พค!AF45)</f>
        <v/>
      </c>
      <c r="AE44" s="403" t="str">
        <f>IF(พค!AG45="","",พค!AG45)</f>
        <v/>
      </c>
      <c r="AF44" s="403" t="str">
        <f>IF(พค!AH45="","",พค!AH45)</f>
        <v/>
      </c>
      <c r="AG44" s="403" t="str">
        <f>IF(พค!AI45="","",พค!AI45)</f>
        <v/>
      </c>
      <c r="AH44" s="402" t="str">
        <f>IF(พค!AJ45="","",พค!AJ45)</f>
        <v/>
      </c>
      <c r="AI44" s="401" t="str">
        <f>IF(ข้อมูลนร.2!D45="","",ข้อมูลนร.2!D45)</f>
        <v/>
      </c>
      <c r="AJ44" s="402"/>
      <c r="AK44" s="404" t="str">
        <f>IF(มิย!E45="","",มิย!E45)</f>
        <v/>
      </c>
      <c r="AL44" s="404" t="str">
        <f>IF(มิย!F45="","",มิย!F45)</f>
        <v/>
      </c>
      <c r="AM44" s="404" t="str">
        <f>IF(มิย!G45="","",มิย!G45)</f>
        <v/>
      </c>
      <c r="AN44" s="404" t="str">
        <f>IF(มิย!H45="","",มิย!H45)</f>
        <v/>
      </c>
      <c r="AO44" s="404" t="str">
        <f>IF(มิย!I45="","",มิย!I45)</f>
        <v/>
      </c>
      <c r="AP44" s="404" t="str">
        <f>IF(มิย!J45="","",มิย!J45)</f>
        <v/>
      </c>
      <c r="AQ44" s="404" t="str">
        <f>IF(มิย!K45="","",มิย!K45)</f>
        <v/>
      </c>
      <c r="AR44" s="404" t="str">
        <f>IF(มิย!L45="","",มิย!L45)</f>
        <v/>
      </c>
      <c r="AS44" s="404" t="str">
        <f>IF(มิย!M45="","",มิย!M45)</f>
        <v/>
      </c>
      <c r="AT44" s="404" t="str">
        <f>IF(มิย!N45="","",มิย!N45)</f>
        <v/>
      </c>
      <c r="AU44" s="404" t="str">
        <f>IF(มิย!O45="","",มิย!O45)</f>
        <v/>
      </c>
      <c r="AV44" s="404" t="str">
        <f>IF(มิย!P45="","",มิย!P45)</f>
        <v/>
      </c>
      <c r="AW44" s="404" t="str">
        <f>IF(มิย!Q45="","",มิย!Q45)</f>
        <v/>
      </c>
      <c r="AX44" s="404" t="str">
        <f>IF(มิย!R45="","",มิย!R45)</f>
        <v/>
      </c>
      <c r="AY44" s="404" t="str">
        <f>IF(มิย!S45="","",มิย!S45)</f>
        <v/>
      </c>
      <c r="AZ44" s="404" t="str">
        <f>IF(มิย!T45="","",มิย!T45)</f>
        <v/>
      </c>
      <c r="BA44" s="404" t="str">
        <f>IF(มิย!U45="","",มิย!U45)</f>
        <v/>
      </c>
      <c r="BB44" s="404" t="str">
        <f>IF(มิย!V45="","",มิย!V45)</f>
        <v/>
      </c>
      <c r="BC44" s="404" t="str">
        <f>IF(มิย!W45="","",มิย!W45)</f>
        <v/>
      </c>
      <c r="BD44" s="404" t="str">
        <f>IF(มิย!X45="","",มิย!X45)</f>
        <v/>
      </c>
      <c r="BE44" s="404" t="str">
        <f>IF(มิย!Y45="","",มิย!Y45)</f>
        <v/>
      </c>
      <c r="BF44" s="404" t="str">
        <f>IF(มิย!Z45="","",มิย!Z45)</f>
        <v/>
      </c>
      <c r="BG44" s="404" t="str">
        <f>IF(มิย!AA45="","",มิย!AA45)</f>
        <v/>
      </c>
      <c r="BH44" s="404" t="str">
        <f>IF(มิย!AB45="","",มิย!AB45)</f>
        <v/>
      </c>
      <c r="BI44" s="404" t="str">
        <f>IF(มิย!AC45="","",มิย!AC45)</f>
        <v/>
      </c>
      <c r="BJ44" s="404" t="str">
        <f>IF(มิย!AD45="","",มิย!AD45)</f>
        <v/>
      </c>
      <c r="BK44" s="404" t="str">
        <f>IF(มิย!AE45="","",มิย!AE45)</f>
        <v/>
      </c>
      <c r="BL44" s="404" t="str">
        <f>IF(มิย!AF45="","",มิย!AF45)</f>
        <v/>
      </c>
      <c r="BM44" s="404" t="str">
        <f>IF(มิย!AG45="","",มิย!AG45)</f>
        <v/>
      </c>
      <c r="BN44" s="404" t="str">
        <f>IF(มิย!AH45="","",มิย!AH45)</f>
        <v/>
      </c>
      <c r="BO44" s="404" t="str">
        <f>IF(มิย!AI45="","",มิย!AI45)</f>
        <v/>
      </c>
      <c r="BP44" s="402" t="str">
        <f>IF(มิย!AJ45="","",มิย!AJ45)</f>
        <v/>
      </c>
      <c r="BQ44" s="401" t="str">
        <f>IF(ข้อมูลนร.2!D45="","",ข้อมูลนร.2!D45)</f>
        <v/>
      </c>
      <c r="BR44" s="402"/>
      <c r="BS44" s="402" t="str">
        <f>IF(กค!E45="","",กค!E45)</f>
        <v/>
      </c>
      <c r="BT44" s="404" t="str">
        <f>IF(กค!F45="","",กค!F45)</f>
        <v/>
      </c>
      <c r="BU44" s="404" t="str">
        <f>IF(กค!G45="","",กค!G45)</f>
        <v/>
      </c>
      <c r="BV44" s="404" t="str">
        <f>IF(กค!H45="","",กค!H45)</f>
        <v/>
      </c>
      <c r="BW44" s="404" t="str">
        <f>IF(กค!I45="","",กค!I45)</f>
        <v/>
      </c>
      <c r="BX44" s="404" t="str">
        <f>IF(กค!J45="","",กค!J45)</f>
        <v/>
      </c>
      <c r="BY44" s="404" t="str">
        <f>IF(กค!K45="","",กค!K45)</f>
        <v/>
      </c>
      <c r="BZ44" s="404" t="str">
        <f>IF(กค!L45="","",กค!L45)</f>
        <v/>
      </c>
      <c r="CA44" s="404" t="str">
        <f>IF(กค!M45="","",กค!M45)</f>
        <v/>
      </c>
      <c r="CB44" s="404" t="str">
        <f>IF(กค!N45="","",กค!N45)</f>
        <v/>
      </c>
      <c r="CC44" s="404" t="str">
        <f>IF(กค!O45="","",กค!O45)</f>
        <v/>
      </c>
      <c r="CD44" s="404" t="str">
        <f>IF(กค!P45="","",กค!P45)</f>
        <v/>
      </c>
      <c r="CE44" s="404" t="str">
        <f>IF(กค!Q45="","",กค!Q45)</f>
        <v/>
      </c>
      <c r="CF44" s="404" t="str">
        <f>IF(กค!R45="","",กค!R45)</f>
        <v/>
      </c>
      <c r="CG44" s="404" t="str">
        <f>IF(กค!S45="","",กค!S45)</f>
        <v/>
      </c>
      <c r="CH44" s="404" t="str">
        <f>IF(กค!T45="","",กค!T45)</f>
        <v/>
      </c>
      <c r="CI44" s="404" t="str">
        <f>IF(กค!U45="","",กค!U45)</f>
        <v/>
      </c>
      <c r="CJ44" s="404" t="str">
        <f>IF(กค!V45="","",กค!V45)</f>
        <v/>
      </c>
      <c r="CK44" s="404" t="str">
        <f>IF(กค!W45="","",กค!W45)</f>
        <v/>
      </c>
      <c r="CL44" s="404" t="str">
        <f>IF(กค!X45="","",กค!X45)</f>
        <v/>
      </c>
      <c r="CM44" s="404" t="str">
        <f>IF(กค!Y45="","",กค!Y45)</f>
        <v/>
      </c>
      <c r="CN44" s="404" t="str">
        <f>IF(กค!Z45="","",กค!Z45)</f>
        <v/>
      </c>
      <c r="CO44" s="404" t="str">
        <f>IF(กค!AA45="","",กค!AA45)</f>
        <v/>
      </c>
      <c r="CP44" s="404" t="str">
        <f>IF(กค!AB45="","",กค!AB45)</f>
        <v/>
      </c>
      <c r="CQ44" s="404" t="str">
        <f>IF(กค!AC45="","",กค!AC45)</f>
        <v/>
      </c>
      <c r="CR44" s="404" t="str">
        <f>IF(กค!AD45="","",กค!AD45)</f>
        <v/>
      </c>
      <c r="CS44" s="404" t="str">
        <f>IF(กค!AE45="","",กค!AE45)</f>
        <v/>
      </c>
      <c r="CT44" s="404" t="str">
        <f>IF(กค!AF45="","",กค!AF45)</f>
        <v/>
      </c>
      <c r="CU44" s="404" t="str">
        <f>IF(กค!AG45="","",กค!AG45)</f>
        <v/>
      </c>
      <c r="CV44" s="404" t="str">
        <f>IF(กค!AH45="","",กค!AH45)</f>
        <v/>
      </c>
      <c r="CW44" s="404" t="str">
        <f>IF(กค!AI45="","",กค!AI45)</f>
        <v/>
      </c>
      <c r="CX44" s="402" t="str">
        <f>IF(กค!AJ45="","",กค!AJ45)</f>
        <v/>
      </c>
      <c r="CY44" s="401" t="str">
        <f>IF(ข้อมูลนร.2!D45="","",ข้อมูลนร.2!D45)</f>
        <v/>
      </c>
      <c r="CZ44" s="402"/>
      <c r="DA44" s="404" t="str">
        <f>IF(สค!E45="","",สค!E45)</f>
        <v/>
      </c>
      <c r="DB44" s="404" t="str">
        <f>IF(สค!F45="","",สค!F45)</f>
        <v/>
      </c>
      <c r="DC44" s="404" t="str">
        <f>IF(สค!G45="","",สค!G45)</f>
        <v/>
      </c>
      <c r="DD44" s="404" t="str">
        <f>IF(สค!H45="","",สค!H45)</f>
        <v/>
      </c>
      <c r="DE44" s="404" t="str">
        <f>IF(สค!I45="","",สค!I45)</f>
        <v/>
      </c>
      <c r="DF44" s="404" t="str">
        <f>IF(สค!J45="","",สค!J45)</f>
        <v/>
      </c>
      <c r="DG44" s="404" t="str">
        <f>IF(สค!K45="","",สค!K45)</f>
        <v/>
      </c>
      <c r="DH44" s="404" t="str">
        <f>IF(สค!L45="","",สค!L45)</f>
        <v/>
      </c>
      <c r="DI44" s="404" t="str">
        <f>IF(สค!M45="","",สค!M45)</f>
        <v/>
      </c>
      <c r="DJ44" s="404" t="str">
        <f>IF(สค!N45="","",สค!N45)</f>
        <v/>
      </c>
      <c r="DK44" s="404" t="str">
        <f>IF(สค!O45="","",สค!O45)</f>
        <v/>
      </c>
      <c r="DL44" s="404" t="str">
        <f>IF(สค!P45="","",สค!P45)</f>
        <v/>
      </c>
      <c r="DM44" s="404" t="str">
        <f>IF(สค!Q45="","",สค!Q45)</f>
        <v/>
      </c>
      <c r="DN44" s="404" t="str">
        <f>IF(สค!R45="","",สค!R45)</f>
        <v/>
      </c>
      <c r="DO44" s="404" t="str">
        <f>IF(สค!S45="","",สค!S45)</f>
        <v/>
      </c>
      <c r="DP44" s="404" t="str">
        <f>IF(สค!T45="","",สค!T45)</f>
        <v/>
      </c>
      <c r="DQ44" s="404" t="str">
        <f>IF(สค!U45="","",สค!U45)</f>
        <v/>
      </c>
      <c r="DR44" s="404" t="str">
        <f>IF(สค!V45="","",สค!V45)</f>
        <v/>
      </c>
      <c r="DS44" s="404" t="str">
        <f>IF(สค!W45="","",สค!W45)</f>
        <v/>
      </c>
      <c r="DT44" s="404" t="str">
        <f>IF(สค!X45="","",สค!X45)</f>
        <v/>
      </c>
      <c r="DU44" s="404" t="str">
        <f>IF(สค!Y45="","",สค!Y45)</f>
        <v/>
      </c>
      <c r="DV44" s="404" t="str">
        <f>IF(สค!Z45="","",สค!Z45)</f>
        <v/>
      </c>
      <c r="DW44" s="404" t="str">
        <f>IF(สค!AA45="","",สค!AA45)</f>
        <v/>
      </c>
      <c r="DX44" s="404" t="str">
        <f>IF(สค!AB45="","",สค!AB45)</f>
        <v/>
      </c>
      <c r="DY44" s="404" t="str">
        <f>IF(สค!AC45="","",สค!AC45)</f>
        <v/>
      </c>
      <c r="DZ44" s="404" t="str">
        <f>IF(สค!AD45="","",สค!AD45)</f>
        <v/>
      </c>
      <c r="EA44" s="404" t="str">
        <f>IF(สค!AE45="","",สค!AE45)</f>
        <v/>
      </c>
      <c r="EB44" s="404" t="str">
        <f>IF(สค!AF45="","",สค!AF45)</f>
        <v/>
      </c>
      <c r="EC44" s="404" t="str">
        <f>IF(สค!AG45="","",สค!AG45)</f>
        <v/>
      </c>
      <c r="ED44" s="404" t="str">
        <f>IF(สค!AH45="","",สค!AH45)</f>
        <v/>
      </c>
      <c r="EE44" s="404" t="str">
        <f>IF(สค!AI45="","",สค!AI45)</f>
        <v/>
      </c>
      <c r="EF44" s="402" t="str">
        <f>IF(สค!AJ45="","",สค!AJ45)</f>
        <v/>
      </c>
      <c r="EG44" s="401" t="str">
        <f>IF(ข้อมูลนร.2!D45="","",ข้อมูลนร.2!D45)</f>
        <v/>
      </c>
      <c r="EH44" s="402"/>
      <c r="EI44" s="404" t="str">
        <f>IF(กย!E45="","",กย!E45)</f>
        <v/>
      </c>
      <c r="EJ44" s="404" t="str">
        <f>IF(กย!F45="","",กย!F45)</f>
        <v/>
      </c>
      <c r="EK44" s="404" t="str">
        <f>IF(กย!G45="","",กย!G45)</f>
        <v/>
      </c>
      <c r="EL44" s="404" t="str">
        <f>IF(กย!H45="","",กย!H45)</f>
        <v/>
      </c>
      <c r="EM44" s="404" t="str">
        <f>IF(กย!I45="","",กย!I45)</f>
        <v/>
      </c>
      <c r="EN44" s="404" t="str">
        <f>IF(กย!J45="","",กย!J45)</f>
        <v/>
      </c>
      <c r="EO44" s="404" t="str">
        <f>IF(กย!K45="","",กย!K45)</f>
        <v/>
      </c>
      <c r="EP44" s="404" t="str">
        <f>IF(กย!L45="","",กย!L45)</f>
        <v/>
      </c>
      <c r="EQ44" s="404" t="str">
        <f>IF(กย!M45="","",กย!M45)</f>
        <v/>
      </c>
      <c r="ER44" s="404" t="str">
        <f>IF(กย!N45="","",กย!N45)</f>
        <v/>
      </c>
      <c r="ES44" s="404" t="str">
        <f>IF(กย!O45="","",กย!O45)</f>
        <v/>
      </c>
      <c r="ET44" s="404" t="str">
        <f>IF(กย!P45="","",กย!P45)</f>
        <v/>
      </c>
      <c r="EU44" s="404" t="str">
        <f>IF(กย!Q45="","",กย!Q45)</f>
        <v/>
      </c>
      <c r="EV44" s="404" t="str">
        <f>IF(กย!R45="","",กย!R45)</f>
        <v/>
      </c>
      <c r="EW44" s="404" t="str">
        <f>IF(กย!S45="","",กย!S45)</f>
        <v/>
      </c>
      <c r="EX44" s="404" t="str">
        <f>IF(กย!T45="","",กย!T45)</f>
        <v/>
      </c>
      <c r="EY44" s="404" t="str">
        <f>IF(กย!U45="","",กย!U45)</f>
        <v/>
      </c>
      <c r="EZ44" s="404" t="str">
        <f>IF(กย!V45="","",กย!V45)</f>
        <v/>
      </c>
      <c r="FA44" s="404" t="str">
        <f>IF(กย!W45="","",กย!W45)</f>
        <v/>
      </c>
      <c r="FB44" s="404" t="str">
        <f>IF(กย!X45="","",กย!X45)</f>
        <v/>
      </c>
      <c r="FC44" s="404" t="str">
        <f>IF(กย!Y45="","",กย!Y45)</f>
        <v/>
      </c>
      <c r="FD44" s="404" t="str">
        <f>IF(กย!Z45="","",กย!Z45)</f>
        <v/>
      </c>
      <c r="FE44" s="404" t="str">
        <f>IF(กย!AA45="","",กย!AA45)</f>
        <v/>
      </c>
      <c r="FF44" s="404" t="str">
        <f>IF(กย!AB45="","",กย!AB45)</f>
        <v/>
      </c>
      <c r="FG44" s="404" t="str">
        <f>IF(กย!AC45="","",กย!AC45)</f>
        <v/>
      </c>
      <c r="FH44" s="404" t="str">
        <f>IF(กย!AD45="","",กย!AD45)</f>
        <v/>
      </c>
      <c r="FI44" s="404" t="str">
        <f>IF(กย!AE45="","",กย!AE45)</f>
        <v/>
      </c>
      <c r="FJ44" s="404" t="str">
        <f>IF(กย!AF45="","",กย!AF45)</f>
        <v/>
      </c>
      <c r="FK44" s="404" t="str">
        <f>IF(กย!AG45="","",กย!AG45)</f>
        <v/>
      </c>
      <c r="FL44" s="404" t="str">
        <f>IF(กย!AH45="","",กย!AH45)</f>
        <v/>
      </c>
      <c r="FM44" s="404" t="str">
        <f>IF(กย!AI45="","",กย!AI45)</f>
        <v/>
      </c>
      <c r="FN44" s="402" t="str">
        <f>IF(กย!AJ45="","",กย!AJ45)</f>
        <v/>
      </c>
      <c r="FO44" s="401" t="str">
        <f>IF(ข้อมูลนร.2!D45="","",ข้อมูลนร.2!D45)</f>
        <v/>
      </c>
      <c r="FP44" s="402"/>
      <c r="FQ44" s="404" t="str">
        <f>IF(ตค!E45="","",ตค!E45)</f>
        <v/>
      </c>
      <c r="FR44" s="404" t="str">
        <f>IF(ตค!F45="","",ตค!F45)</f>
        <v/>
      </c>
      <c r="FS44" s="404" t="str">
        <f>IF(ตค!G45="","",ตค!G45)</f>
        <v/>
      </c>
      <c r="FT44" s="404" t="str">
        <f>IF(ตค!H45="","",ตค!H45)</f>
        <v/>
      </c>
      <c r="FU44" s="404" t="str">
        <f>IF(ตค!I45="","",ตค!I45)</f>
        <v/>
      </c>
      <c r="FV44" s="404" t="str">
        <f>IF(ตค!J45="","",ตค!J45)</f>
        <v/>
      </c>
      <c r="FW44" s="404" t="str">
        <f>IF(ตค!K45="","",ตค!K45)</f>
        <v/>
      </c>
      <c r="FX44" s="404" t="str">
        <f>IF(ตค!L45="","",ตค!L45)</f>
        <v/>
      </c>
      <c r="FY44" s="404" t="str">
        <f>IF(ตค!M45="","",ตค!M45)</f>
        <v/>
      </c>
      <c r="FZ44" s="404" t="str">
        <f>IF(ตค!N45="","",ตค!N45)</f>
        <v/>
      </c>
      <c r="GA44" s="404" t="str">
        <f>IF(ตค!O45="","",ตค!O45)</f>
        <v/>
      </c>
      <c r="GB44" s="404" t="str">
        <f>IF(ตค!P45="","",ตค!P45)</f>
        <v/>
      </c>
      <c r="GC44" s="404" t="str">
        <f>IF(ตค!Q45="","",ตค!Q45)</f>
        <v/>
      </c>
      <c r="GD44" s="404" t="str">
        <f>IF(ตค!R45="","",ตค!R45)</f>
        <v/>
      </c>
      <c r="GE44" s="404" t="str">
        <f>IF(ตค!S45="","",ตค!S45)</f>
        <v/>
      </c>
      <c r="GF44" s="404" t="str">
        <f>IF(ตค!T45="","",ตค!T45)</f>
        <v/>
      </c>
      <c r="GG44" s="404" t="str">
        <f>IF(ตค!U45="","",ตค!U45)</f>
        <v/>
      </c>
      <c r="GH44" s="404" t="str">
        <f>IF(ตค!V45="","",ตค!V45)</f>
        <v/>
      </c>
      <c r="GI44" s="404" t="str">
        <f>IF(ตค!W45="","",ตค!W45)</f>
        <v/>
      </c>
      <c r="GJ44" s="404" t="str">
        <f>IF(ตค!X45="","",ตค!X45)</f>
        <v/>
      </c>
      <c r="GK44" s="404" t="str">
        <f>IF(ตค!Y45="","",ตค!Y45)</f>
        <v/>
      </c>
      <c r="GL44" s="404" t="str">
        <f>IF(ตค!Z45="","",ตค!Z45)</f>
        <v/>
      </c>
      <c r="GM44" s="404" t="str">
        <f>IF(ตค!AA45="","",ตค!AA45)</f>
        <v/>
      </c>
      <c r="GN44" s="404" t="str">
        <f>IF(ตค!AB45="","",ตค!AB45)</f>
        <v/>
      </c>
      <c r="GO44" s="404" t="str">
        <f>IF(ตค!AC45="","",ตค!AC45)</f>
        <v/>
      </c>
      <c r="GP44" s="404" t="str">
        <f>IF(ตค!AD45="","",ตค!AD45)</f>
        <v/>
      </c>
      <c r="GQ44" s="404" t="str">
        <f>IF(ตค!AE45="","",ตค!AE45)</f>
        <v/>
      </c>
      <c r="GR44" s="404" t="str">
        <f>IF(ตค!AF45="","",ตค!AF45)</f>
        <v/>
      </c>
      <c r="GS44" s="404" t="str">
        <f>IF(ตค!AG45="","",ตค!AG45)</f>
        <v/>
      </c>
      <c r="GT44" s="404" t="str">
        <f>IF(ตค!AH45="","",ตค!AH45)</f>
        <v/>
      </c>
      <c r="GU44" s="404" t="str">
        <f>IF(ตค!AI45="","",ตค!AI45)</f>
        <v/>
      </c>
      <c r="GV44" s="402" t="str">
        <f>IF(ตค!AJ45="","",ตค!AJ45)</f>
        <v/>
      </c>
      <c r="GW44" s="401" t="str">
        <f>IF(ข้อมูลนร.2!D45="","",ข้อมูลนร.2!D45)</f>
        <v/>
      </c>
      <c r="GX44" s="402"/>
      <c r="GY44" s="403" t="str">
        <f>IF(พย!E45="","",พย!E45)</f>
        <v/>
      </c>
      <c r="GZ44" s="403" t="str">
        <f>IF(พย!F45="","",พย!F45)</f>
        <v/>
      </c>
      <c r="HA44" s="403" t="str">
        <f>IF(พย!G45="","",พย!G45)</f>
        <v/>
      </c>
      <c r="HB44" s="403" t="str">
        <f>IF(พย!H45="","",พย!H45)</f>
        <v/>
      </c>
      <c r="HC44" s="403" t="str">
        <f>IF(พย!I45="","",พย!I45)</f>
        <v/>
      </c>
      <c r="HD44" s="403" t="str">
        <f>IF(พย!J45="","",พย!J45)</f>
        <v/>
      </c>
      <c r="HE44" s="403" t="str">
        <f>IF(พย!K45="","",พย!K45)</f>
        <v/>
      </c>
      <c r="HF44" s="403" t="str">
        <f>IF(พย!L45="","",พย!L45)</f>
        <v/>
      </c>
      <c r="HG44" s="403" t="str">
        <f>IF(พย!M45="","",พย!M45)</f>
        <v/>
      </c>
      <c r="HH44" s="403" t="str">
        <f>IF(พย!N45="","",พย!N45)</f>
        <v/>
      </c>
      <c r="HI44" s="403" t="str">
        <f>IF(พย!O45="","",พย!O45)</f>
        <v/>
      </c>
      <c r="HJ44" s="403" t="str">
        <f>IF(พย!P45="","",พย!P45)</f>
        <v/>
      </c>
      <c r="HK44" s="403" t="str">
        <f>IF(พย!Q45="","",พย!Q45)</f>
        <v/>
      </c>
      <c r="HL44" s="403" t="str">
        <f>IF(พย!R45="","",พย!R45)</f>
        <v/>
      </c>
      <c r="HM44" s="403" t="str">
        <f>IF(พย!S45="","",พย!S45)</f>
        <v/>
      </c>
      <c r="HN44" s="403" t="str">
        <f>IF(พย!T45="","",พย!T45)</f>
        <v/>
      </c>
      <c r="HO44" s="403" t="str">
        <f>IF(พย!U45="","",พย!U45)</f>
        <v/>
      </c>
      <c r="HP44" s="403" t="str">
        <f>IF(พย!V45="","",พย!V45)</f>
        <v/>
      </c>
      <c r="HQ44" s="403" t="str">
        <f>IF(พย!W45="","",พย!W45)</f>
        <v/>
      </c>
      <c r="HR44" s="403" t="str">
        <f>IF(พย!X45="","",พย!X45)</f>
        <v/>
      </c>
      <c r="HS44" s="403" t="str">
        <f>IF(พย!Y45="","",พย!Y45)</f>
        <v/>
      </c>
      <c r="HT44" s="403" t="str">
        <f>IF(พย!Z45="","",พย!Z45)</f>
        <v/>
      </c>
      <c r="HU44" s="403" t="str">
        <f>IF(พย!AA45="","",พย!AA45)</f>
        <v/>
      </c>
      <c r="HV44" s="403" t="str">
        <f>IF(พย!AB45="","",พย!AB45)</f>
        <v/>
      </c>
      <c r="HW44" s="403" t="str">
        <f>IF(พย!AC45="","",พย!AC45)</f>
        <v/>
      </c>
      <c r="HX44" s="403" t="str">
        <f>IF(พย!AD45="","",พย!AD45)</f>
        <v/>
      </c>
      <c r="HY44" s="403" t="str">
        <f>IF(พย!AE45="","",พย!AE45)</f>
        <v/>
      </c>
      <c r="HZ44" s="403" t="str">
        <f>IF(พย!AF45="","",พย!AF45)</f>
        <v/>
      </c>
      <c r="IA44" s="403" t="str">
        <f>IF(พย!AG45="","",พย!AG45)</f>
        <v/>
      </c>
      <c r="IB44" s="403" t="str">
        <f>IF(พย!AH45="","",พย!AH45)</f>
        <v/>
      </c>
      <c r="IC44" s="403" t="str">
        <f>IF(พย!AI45="","",พย!AI45)</f>
        <v/>
      </c>
      <c r="ID44" s="402" t="str">
        <f>IF(พย!AJ45="","",พย!AJ45)</f>
        <v/>
      </c>
      <c r="IE44" s="401" t="str">
        <f>IF(ข้อมูลนร.2!D45="","",ข้อมูลนร.2!D45)</f>
        <v/>
      </c>
      <c r="IF44" s="402"/>
      <c r="IG44" s="404" t="str">
        <f>IF(ธค!E45="","",ธค!E45)</f>
        <v/>
      </c>
      <c r="IH44" s="404" t="str">
        <f>IF(ธค!F45="","",ธค!F45)</f>
        <v/>
      </c>
      <c r="II44" s="404" t="str">
        <f>IF(ธค!G45="","",ธค!G45)</f>
        <v/>
      </c>
      <c r="IJ44" s="404" t="str">
        <f>IF(ธค!H45="","",ธค!H45)</f>
        <v/>
      </c>
      <c r="IK44" s="404" t="str">
        <f>IF(ธค!I45="","",ธค!I45)</f>
        <v/>
      </c>
      <c r="IL44" s="404" t="str">
        <f>IF(ธค!J45="","",ธค!J45)</f>
        <v/>
      </c>
      <c r="IM44" s="404" t="str">
        <f>IF(ธค!K45="","",ธค!K45)</f>
        <v/>
      </c>
      <c r="IN44" s="404" t="str">
        <f>IF(ธค!L45="","",ธค!L45)</f>
        <v/>
      </c>
      <c r="IO44" s="404" t="str">
        <f>IF(ธค!M45="","",ธค!M45)</f>
        <v/>
      </c>
      <c r="IP44" s="404" t="str">
        <f>IF(ธค!N45="","",ธค!N45)</f>
        <v/>
      </c>
      <c r="IQ44" s="404" t="str">
        <f>IF(ธค!O45="","",ธค!O45)</f>
        <v/>
      </c>
      <c r="IR44" s="404" t="str">
        <f>IF(ธค!P45="","",ธค!P45)</f>
        <v/>
      </c>
      <c r="IS44" s="404" t="str">
        <f>IF(ธค!Q45="","",ธค!Q45)</f>
        <v/>
      </c>
      <c r="IT44" s="404" t="str">
        <f>IF(ธค!R45="","",ธค!R45)</f>
        <v/>
      </c>
      <c r="IU44" s="404" t="str">
        <f>IF(ธค!S45="","",ธค!S45)</f>
        <v/>
      </c>
      <c r="IV44" s="404" t="str">
        <f>IF(ธค!T45="","",ธค!T45)</f>
        <v/>
      </c>
      <c r="IW44" s="404" t="str">
        <f>IF(ธค!U45="","",ธค!U45)</f>
        <v/>
      </c>
      <c r="IX44" s="404" t="str">
        <f>IF(ธค!V45="","",ธค!V45)</f>
        <v/>
      </c>
      <c r="IY44" s="404" t="str">
        <f>IF(ธค!W45="","",ธค!W45)</f>
        <v/>
      </c>
      <c r="IZ44" s="404" t="str">
        <f>IF(ธค!X45="","",ธค!X45)</f>
        <v/>
      </c>
      <c r="JA44" s="404" t="str">
        <f>IF(ธค!Y45="","",ธค!Y45)</f>
        <v/>
      </c>
      <c r="JB44" s="404" t="str">
        <f>IF(ธค!Z45="","",ธค!Z45)</f>
        <v/>
      </c>
      <c r="JC44" s="404" t="str">
        <f>IF(ธค!AA45="","",ธค!AA45)</f>
        <v/>
      </c>
      <c r="JD44" s="404" t="str">
        <f>IF(ธค!AB45="","",ธค!AB45)</f>
        <v/>
      </c>
      <c r="JE44" s="404" t="str">
        <f>IF(ธค!AC45="","",ธค!AC45)</f>
        <v/>
      </c>
      <c r="JF44" s="404" t="str">
        <f>IF(ธค!AD45="","",ธค!AD45)</f>
        <v/>
      </c>
      <c r="JG44" s="404" t="str">
        <f>IF(ธค!AE45="","",ธค!AE45)</f>
        <v/>
      </c>
      <c r="JH44" s="404" t="str">
        <f>IF(ธค!AF45="","",ธค!AF45)</f>
        <v/>
      </c>
      <c r="JI44" s="404" t="str">
        <f>IF(ธค!AG45="","",ธค!AG45)</f>
        <v/>
      </c>
      <c r="JJ44" s="404" t="str">
        <f>IF(ธค!AH45="","",ธค!AH45)</f>
        <v/>
      </c>
      <c r="JK44" s="404" t="str">
        <f>IF(ธค!AI45="","",ธค!AI45)</f>
        <v/>
      </c>
      <c r="JL44" s="402" t="str">
        <f>IF(ธค!AJ45="","",ธค!AJ45)</f>
        <v/>
      </c>
      <c r="JM44" s="401" t="str">
        <f>IF(ข้อมูลนร.2!D45="","",ข้อมูลนร.2!D45)</f>
        <v/>
      </c>
      <c r="JN44" s="402"/>
      <c r="JO44" s="404" t="str">
        <f>IF(มค!E45="","",มค!E45)</f>
        <v/>
      </c>
      <c r="JP44" s="404" t="str">
        <f>IF(มค!F45="","",มค!F45)</f>
        <v/>
      </c>
      <c r="JQ44" s="404" t="str">
        <f>IF(มค!G45="","",มค!G45)</f>
        <v/>
      </c>
      <c r="JR44" s="404" t="str">
        <f>IF(มค!H45="","",มค!H45)</f>
        <v/>
      </c>
      <c r="JS44" s="404" t="str">
        <f>IF(มค!I45="","",มค!I45)</f>
        <v/>
      </c>
      <c r="JT44" s="404" t="str">
        <f>IF(มค!J45="","",มค!J45)</f>
        <v/>
      </c>
      <c r="JU44" s="404" t="str">
        <f>IF(มค!K45="","",มค!K45)</f>
        <v/>
      </c>
      <c r="JV44" s="404" t="str">
        <f>IF(มค!L45="","",มค!L45)</f>
        <v/>
      </c>
      <c r="JW44" s="404" t="str">
        <f>IF(มค!M45="","",มค!M45)</f>
        <v/>
      </c>
      <c r="JX44" s="404" t="str">
        <f>IF(มค!N45="","",มค!N45)</f>
        <v/>
      </c>
      <c r="JY44" s="404" t="str">
        <f>IF(มค!O45="","",มค!O45)</f>
        <v/>
      </c>
      <c r="JZ44" s="404" t="str">
        <f>IF(มค!P45="","",มค!P45)</f>
        <v/>
      </c>
      <c r="KA44" s="404" t="str">
        <f>IF(มค!Q45="","",มค!Q45)</f>
        <v/>
      </c>
      <c r="KB44" s="404" t="str">
        <f>IF(มค!R45="","",มค!R45)</f>
        <v/>
      </c>
      <c r="KC44" s="404" t="str">
        <f>IF(มค!S45="","",มค!S45)</f>
        <v/>
      </c>
      <c r="KD44" s="404" t="str">
        <f>IF(มค!T45="","",มค!T45)</f>
        <v/>
      </c>
      <c r="KE44" s="404" t="str">
        <f>IF(มค!U45="","",มค!U45)</f>
        <v/>
      </c>
      <c r="KF44" s="404" t="str">
        <f>IF(มค!V45="","",มค!V45)</f>
        <v/>
      </c>
      <c r="KG44" s="404" t="str">
        <f>IF(มค!W45="","",มค!W45)</f>
        <v/>
      </c>
      <c r="KH44" s="404" t="str">
        <f>IF(มค!X45="","",มค!X45)</f>
        <v/>
      </c>
      <c r="KI44" s="404" t="str">
        <f>IF(มค!Y45="","",มค!Y45)</f>
        <v/>
      </c>
      <c r="KJ44" s="404" t="str">
        <f>IF(มค!Z45="","",มค!Z45)</f>
        <v/>
      </c>
      <c r="KK44" s="404" t="str">
        <f>IF(มค!AA45="","",มค!AA45)</f>
        <v/>
      </c>
      <c r="KL44" s="404" t="str">
        <f>IF(มค!AB45="","",มค!AB45)</f>
        <v/>
      </c>
      <c r="KM44" s="404" t="str">
        <f>IF(มค!AC45="","",มค!AC45)</f>
        <v/>
      </c>
      <c r="KN44" s="404" t="str">
        <f>IF(มค!AD45="","",มค!AD45)</f>
        <v/>
      </c>
      <c r="KO44" s="404" t="str">
        <f>IF(มค!AE45="","",มค!AE45)</f>
        <v/>
      </c>
      <c r="KP44" s="404" t="str">
        <f>IF(มค!AF45="","",มค!AF45)</f>
        <v/>
      </c>
      <c r="KQ44" s="404" t="str">
        <f>IF(มค!AG45="","",มค!AG45)</f>
        <v/>
      </c>
      <c r="KR44" s="404" t="str">
        <f>IF(มค!AH45="","",มค!AH45)</f>
        <v/>
      </c>
      <c r="KS44" s="404" t="str">
        <f>IF(มค!AI45="","",มค!AI45)</f>
        <v/>
      </c>
      <c r="KT44" s="402" t="str">
        <f>IF(มค!AJ45="","",มค!AJ45)</f>
        <v/>
      </c>
      <c r="KU44" s="401" t="str">
        <f>IF(ข้อมูลนร.2!D45="","",ข้อมูลนร.2!D45)</f>
        <v/>
      </c>
      <c r="KV44" s="402"/>
      <c r="KW44" s="404" t="str">
        <f>IF(กพ!E45="","",กพ!E45)</f>
        <v/>
      </c>
      <c r="KX44" s="404" t="str">
        <f>IF(กพ!F45="","",กพ!F45)</f>
        <v/>
      </c>
      <c r="KY44" s="404" t="str">
        <f>IF(กพ!G45="","",กพ!G45)</f>
        <v/>
      </c>
      <c r="KZ44" s="404" t="str">
        <f>IF(กพ!H45="","",กพ!H45)</f>
        <v/>
      </c>
      <c r="LA44" s="404" t="str">
        <f>IF(กพ!I45="","",กพ!I45)</f>
        <v/>
      </c>
      <c r="LB44" s="404" t="str">
        <f>IF(กพ!J45="","",กพ!J45)</f>
        <v/>
      </c>
      <c r="LC44" s="404" t="str">
        <f>IF(กพ!K45="","",กพ!K45)</f>
        <v/>
      </c>
      <c r="LD44" s="404" t="str">
        <f>IF(กพ!L45="","",กพ!L45)</f>
        <v/>
      </c>
      <c r="LE44" s="404" t="str">
        <f>IF(กพ!M45="","",กพ!M45)</f>
        <v/>
      </c>
      <c r="LF44" s="404" t="str">
        <f>IF(กพ!N45="","",กพ!N45)</f>
        <v/>
      </c>
      <c r="LG44" s="404" t="str">
        <f>IF(กพ!O45="","",กพ!O45)</f>
        <v/>
      </c>
      <c r="LH44" s="404" t="str">
        <f>IF(กพ!P45="","",กพ!P45)</f>
        <v/>
      </c>
      <c r="LI44" s="404" t="str">
        <f>IF(กพ!Q45="","",กพ!Q45)</f>
        <v/>
      </c>
      <c r="LJ44" s="404" t="str">
        <f>IF(กพ!R45="","",กพ!R45)</f>
        <v/>
      </c>
      <c r="LK44" s="404" t="str">
        <f>IF(กพ!S45="","",กพ!S45)</f>
        <v/>
      </c>
      <c r="LL44" s="404" t="str">
        <f>IF(กพ!T45="","",กพ!T45)</f>
        <v/>
      </c>
      <c r="LM44" s="404" t="str">
        <f>IF(กพ!U45="","",กพ!U45)</f>
        <v/>
      </c>
      <c r="LN44" s="404" t="str">
        <f>IF(กพ!V45="","",กพ!V45)</f>
        <v/>
      </c>
      <c r="LO44" s="404" t="str">
        <f>IF(กพ!W45="","",กพ!W45)</f>
        <v/>
      </c>
      <c r="LP44" s="404" t="str">
        <f>IF(กพ!X45="","",กพ!X45)</f>
        <v/>
      </c>
      <c r="LQ44" s="404" t="str">
        <f>IF(กพ!Y45="","",กพ!Y45)</f>
        <v/>
      </c>
      <c r="LR44" s="404" t="str">
        <f>IF(กพ!Z45="","",กพ!Z45)</f>
        <v/>
      </c>
      <c r="LS44" s="404" t="str">
        <f>IF(กพ!AA45="","",กพ!AA45)</f>
        <v/>
      </c>
      <c r="LT44" s="404" t="str">
        <f>IF(กพ!AB45="","",กพ!AB45)</f>
        <v/>
      </c>
      <c r="LU44" s="404" t="str">
        <f>IF(กพ!AC45="","",กพ!AC45)</f>
        <v/>
      </c>
      <c r="LV44" s="404" t="str">
        <f>IF(กพ!AD45="","",กพ!AD45)</f>
        <v/>
      </c>
      <c r="LW44" s="404" t="str">
        <f>IF(กพ!AE45="","",กพ!AE45)</f>
        <v/>
      </c>
      <c r="LX44" s="404" t="str">
        <f>IF(กพ!AF45="","",กพ!AF45)</f>
        <v/>
      </c>
      <c r="LY44" s="404" t="str">
        <f>IF(กพ!AG45="","",กพ!AG45)</f>
        <v/>
      </c>
      <c r="LZ44" s="404" t="str">
        <f>IF(กพ!AH45="","",กพ!AH45)</f>
        <v/>
      </c>
      <c r="MA44" s="404" t="str">
        <f>IF(กพ!AI45="","",กพ!AI45)</f>
        <v/>
      </c>
      <c r="MB44" s="402" t="str">
        <f>IF(กพ!AJ45="","",กพ!AJ45)</f>
        <v/>
      </c>
      <c r="MC44" s="401" t="str">
        <f>IF(ข้อมูลนร.2!D45="","",ข้อมูลนร.2!D45)</f>
        <v/>
      </c>
      <c r="MD44" s="402"/>
      <c r="ME44" s="404" t="str">
        <f>IF(มีค!E45="","",มีค!E45)</f>
        <v/>
      </c>
      <c r="MF44" s="404" t="str">
        <f>IF(มีค!F45="","",มีค!F45)</f>
        <v/>
      </c>
      <c r="MG44" s="404" t="str">
        <f>IF(มีค!G45="","",มีค!G45)</f>
        <v/>
      </c>
      <c r="MH44" s="404" t="str">
        <f>IF(มีค!H45="","",มีค!H45)</f>
        <v/>
      </c>
      <c r="MI44" s="404" t="str">
        <f>IF(มีค!I45="","",มีค!I45)</f>
        <v/>
      </c>
      <c r="MJ44" s="404" t="str">
        <f>IF(มีค!J45="","",มีค!J45)</f>
        <v/>
      </c>
      <c r="MK44" s="404" t="str">
        <f>IF(มีค!K45="","",มีค!K45)</f>
        <v/>
      </c>
      <c r="ML44" s="404" t="str">
        <f>IF(มีค!L45="","",มีค!L45)</f>
        <v/>
      </c>
      <c r="MM44" s="404" t="str">
        <f>IF(มีค!M45="","",มีค!M45)</f>
        <v/>
      </c>
      <c r="MN44" s="404" t="str">
        <f>IF(มีค!N45="","",มีค!N45)</f>
        <v/>
      </c>
      <c r="MO44" s="404" t="str">
        <f>IF(มีค!O45="","",มีค!O45)</f>
        <v/>
      </c>
      <c r="MP44" s="404" t="str">
        <f>IF(มีค!P45="","",มีค!P45)</f>
        <v/>
      </c>
      <c r="MQ44" s="404" t="str">
        <f>IF(มีค!Q45="","",มีค!Q45)</f>
        <v/>
      </c>
      <c r="MR44" s="404" t="str">
        <f>IF(มีค!R45="","",มีค!R45)</f>
        <v/>
      </c>
      <c r="MS44" s="404" t="str">
        <f>IF(มีค!S45="","",มีค!S45)</f>
        <v/>
      </c>
      <c r="MT44" s="404" t="str">
        <f>IF(มีค!T45="","",มีค!T45)</f>
        <v/>
      </c>
      <c r="MU44" s="404" t="str">
        <f>IF(มีค!U45="","",มีค!U45)</f>
        <v/>
      </c>
      <c r="MV44" s="404" t="str">
        <f>IF(มีค!V45="","",มีค!V45)</f>
        <v/>
      </c>
      <c r="MW44" s="404" t="str">
        <f>IF(มีค!W45="","",มีค!W45)</f>
        <v/>
      </c>
      <c r="MX44" s="404" t="str">
        <f>IF(มีค!X45="","",มีค!X45)</f>
        <v/>
      </c>
      <c r="MY44" s="404" t="str">
        <f>IF(มีค!Y45="","",มีค!Y45)</f>
        <v/>
      </c>
      <c r="MZ44" s="404" t="str">
        <f>IF(มีค!Z45="","",มีค!Z45)</f>
        <v/>
      </c>
      <c r="NA44" s="404" t="str">
        <f>IF(มีค!AA45="","",มีค!AA45)</f>
        <v/>
      </c>
      <c r="NB44" s="404" t="str">
        <f>IF(มีค!AB45="","",มีค!AB45)</f>
        <v/>
      </c>
      <c r="NC44" s="404" t="str">
        <f>IF(มีค!AC45="","",มีค!AC45)</f>
        <v/>
      </c>
      <c r="ND44" s="404" t="str">
        <f>IF(มีค!AD45="","",มีค!AD45)</f>
        <v/>
      </c>
      <c r="NE44" s="404" t="str">
        <f>IF(มีค!AE45="","",มีค!AE45)</f>
        <v/>
      </c>
      <c r="NF44" s="404" t="str">
        <f>IF(มีค!AF45="","",มีค!AF45)</f>
        <v/>
      </c>
      <c r="NG44" s="404" t="str">
        <f>IF(มีค!AG45="","",มีค!AG45)</f>
        <v/>
      </c>
      <c r="NH44" s="404" t="str">
        <f>IF(มีค!AH45="","",มีค!AH45)</f>
        <v/>
      </c>
      <c r="NI44" s="404" t="str">
        <f>IF(มีค!AI45="","",มีค!AI45)</f>
        <v/>
      </c>
      <c r="NJ44" s="402" t="str">
        <f>IF(มีค!AJ45="","",มีค!AJ45)</f>
        <v/>
      </c>
    </row>
    <row r="45" spans="1:374" s="231" customFormat="1" ht="18" customHeight="1">
      <c r="A45" s="401" t="str">
        <f>IF(ข้อมูลนร.2!D46="","",ข้อมูลนร.2!D46)</f>
        <v/>
      </c>
      <c r="B45" s="402"/>
      <c r="C45" s="403" t="str">
        <f>IF(พค!E46="","",พค!E46)</f>
        <v/>
      </c>
      <c r="D45" s="403" t="str">
        <f>IF(พค!F46="","",พค!F46)</f>
        <v/>
      </c>
      <c r="E45" s="403" t="str">
        <f>IF(พค!G46="","",พค!G46)</f>
        <v/>
      </c>
      <c r="F45" s="403" t="str">
        <f>IF(พค!H46="","",พค!H46)</f>
        <v/>
      </c>
      <c r="G45" s="403" t="str">
        <f>IF(พค!I46="","",พค!I46)</f>
        <v/>
      </c>
      <c r="H45" s="403" t="str">
        <f>IF(พค!J46="","",พค!J46)</f>
        <v/>
      </c>
      <c r="I45" s="403" t="str">
        <f>IF(พค!K46="","",พค!K46)</f>
        <v/>
      </c>
      <c r="J45" s="403" t="str">
        <f>IF(พค!L46="","",พค!L46)</f>
        <v/>
      </c>
      <c r="K45" s="403" t="str">
        <f>IF(พค!M46="","",พค!M46)</f>
        <v/>
      </c>
      <c r="L45" s="403" t="str">
        <f>IF(พค!N46="","",พค!N46)</f>
        <v/>
      </c>
      <c r="M45" s="403" t="str">
        <f>IF(พค!O46="","",พค!O46)</f>
        <v/>
      </c>
      <c r="N45" s="403" t="str">
        <f>IF(พค!P46="","",พค!P46)</f>
        <v/>
      </c>
      <c r="O45" s="403" t="str">
        <f>IF(พค!Q46="","",พค!Q46)</f>
        <v/>
      </c>
      <c r="P45" s="403" t="str">
        <f>IF(พค!R46="","",พค!R46)</f>
        <v/>
      </c>
      <c r="Q45" s="403" t="str">
        <f>IF(พค!S46="","",พค!S46)</f>
        <v/>
      </c>
      <c r="R45" s="403" t="str">
        <f>IF(พค!T46="","",พค!T46)</f>
        <v/>
      </c>
      <c r="S45" s="403" t="str">
        <f>IF(พค!U46="","",พค!U46)</f>
        <v/>
      </c>
      <c r="T45" s="403" t="str">
        <f>IF(พค!V46="","",พค!V46)</f>
        <v/>
      </c>
      <c r="U45" s="403" t="str">
        <f>IF(พค!W46="","",พค!W46)</f>
        <v/>
      </c>
      <c r="V45" s="403" t="str">
        <f>IF(พค!X46="","",พค!X46)</f>
        <v/>
      </c>
      <c r="W45" s="403" t="str">
        <f>IF(พค!Y46="","",พค!Y46)</f>
        <v/>
      </c>
      <c r="X45" s="403" t="str">
        <f>IF(พค!Z46="","",พค!Z46)</f>
        <v/>
      </c>
      <c r="Y45" s="403" t="str">
        <f>IF(พค!AA46="","",พค!AA46)</f>
        <v/>
      </c>
      <c r="Z45" s="403" t="str">
        <f>IF(พค!AB46="","",พค!AB46)</f>
        <v/>
      </c>
      <c r="AA45" s="403" t="str">
        <f>IF(พค!AC46="","",พค!AC46)</f>
        <v/>
      </c>
      <c r="AB45" s="403" t="str">
        <f>IF(พค!AD46="","",พค!AD46)</f>
        <v/>
      </c>
      <c r="AC45" s="403" t="str">
        <f>IF(พค!AE46="","",พค!AE46)</f>
        <v/>
      </c>
      <c r="AD45" s="403" t="str">
        <f>IF(พค!AF46="","",พค!AF46)</f>
        <v/>
      </c>
      <c r="AE45" s="403" t="str">
        <f>IF(พค!AG46="","",พค!AG46)</f>
        <v/>
      </c>
      <c r="AF45" s="403" t="str">
        <f>IF(พค!AH46="","",พค!AH46)</f>
        <v/>
      </c>
      <c r="AG45" s="403" t="str">
        <f>IF(พค!AI46="","",พค!AI46)</f>
        <v/>
      </c>
      <c r="AH45" s="402" t="str">
        <f>IF(พค!AJ46="","",พค!AJ46)</f>
        <v/>
      </c>
      <c r="AI45" s="401" t="str">
        <f>IF(ข้อมูลนร.2!D46="","",ข้อมูลนร.2!D46)</f>
        <v/>
      </c>
      <c r="AJ45" s="402"/>
      <c r="AK45" s="404" t="str">
        <f>IF(มิย!E46="","",มิย!E46)</f>
        <v/>
      </c>
      <c r="AL45" s="404" t="str">
        <f>IF(มิย!F46="","",มิย!F46)</f>
        <v/>
      </c>
      <c r="AM45" s="404" t="str">
        <f>IF(มิย!G46="","",มิย!G46)</f>
        <v/>
      </c>
      <c r="AN45" s="404" t="str">
        <f>IF(มิย!H46="","",มิย!H46)</f>
        <v/>
      </c>
      <c r="AO45" s="404" t="str">
        <f>IF(มิย!I46="","",มิย!I46)</f>
        <v/>
      </c>
      <c r="AP45" s="404" t="str">
        <f>IF(มิย!J46="","",มิย!J46)</f>
        <v/>
      </c>
      <c r="AQ45" s="404" t="str">
        <f>IF(มิย!K46="","",มิย!K46)</f>
        <v/>
      </c>
      <c r="AR45" s="404" t="str">
        <f>IF(มิย!L46="","",มิย!L46)</f>
        <v/>
      </c>
      <c r="AS45" s="404" t="str">
        <f>IF(มิย!M46="","",มิย!M46)</f>
        <v/>
      </c>
      <c r="AT45" s="404" t="str">
        <f>IF(มิย!N46="","",มิย!N46)</f>
        <v/>
      </c>
      <c r="AU45" s="404" t="str">
        <f>IF(มิย!O46="","",มิย!O46)</f>
        <v/>
      </c>
      <c r="AV45" s="404" t="str">
        <f>IF(มิย!P46="","",มิย!P46)</f>
        <v/>
      </c>
      <c r="AW45" s="404" t="str">
        <f>IF(มิย!Q46="","",มิย!Q46)</f>
        <v/>
      </c>
      <c r="AX45" s="404" t="str">
        <f>IF(มิย!R46="","",มิย!R46)</f>
        <v/>
      </c>
      <c r="AY45" s="404" t="str">
        <f>IF(มิย!S46="","",มิย!S46)</f>
        <v/>
      </c>
      <c r="AZ45" s="404" t="str">
        <f>IF(มิย!T46="","",มิย!T46)</f>
        <v/>
      </c>
      <c r="BA45" s="404" t="str">
        <f>IF(มิย!U46="","",มิย!U46)</f>
        <v/>
      </c>
      <c r="BB45" s="404" t="str">
        <f>IF(มิย!V46="","",มิย!V46)</f>
        <v/>
      </c>
      <c r="BC45" s="404" t="str">
        <f>IF(มิย!W46="","",มิย!W46)</f>
        <v/>
      </c>
      <c r="BD45" s="404" t="str">
        <f>IF(มิย!X46="","",มิย!X46)</f>
        <v/>
      </c>
      <c r="BE45" s="404" t="str">
        <f>IF(มิย!Y46="","",มิย!Y46)</f>
        <v/>
      </c>
      <c r="BF45" s="404" t="str">
        <f>IF(มิย!Z46="","",มิย!Z46)</f>
        <v/>
      </c>
      <c r="BG45" s="404" t="str">
        <f>IF(มิย!AA46="","",มิย!AA46)</f>
        <v/>
      </c>
      <c r="BH45" s="404" t="str">
        <f>IF(มิย!AB46="","",มิย!AB46)</f>
        <v/>
      </c>
      <c r="BI45" s="404" t="str">
        <f>IF(มิย!AC46="","",มิย!AC46)</f>
        <v/>
      </c>
      <c r="BJ45" s="404" t="str">
        <f>IF(มิย!AD46="","",มิย!AD46)</f>
        <v/>
      </c>
      <c r="BK45" s="404" t="str">
        <f>IF(มิย!AE46="","",มิย!AE46)</f>
        <v/>
      </c>
      <c r="BL45" s="404" t="str">
        <f>IF(มิย!AF46="","",มิย!AF46)</f>
        <v/>
      </c>
      <c r="BM45" s="404" t="str">
        <f>IF(มิย!AG46="","",มิย!AG46)</f>
        <v/>
      </c>
      <c r="BN45" s="404" t="str">
        <f>IF(มิย!AH46="","",มิย!AH46)</f>
        <v/>
      </c>
      <c r="BO45" s="404" t="str">
        <f>IF(มิย!AI46="","",มิย!AI46)</f>
        <v/>
      </c>
      <c r="BP45" s="402" t="str">
        <f>IF(มิย!AJ46="","",มิย!AJ46)</f>
        <v/>
      </c>
      <c r="BQ45" s="401" t="str">
        <f>IF(ข้อมูลนร.2!D46="","",ข้อมูลนร.2!D46)</f>
        <v/>
      </c>
      <c r="BR45" s="402"/>
      <c r="BS45" s="402" t="str">
        <f>IF(กค!E46="","",กค!E46)</f>
        <v/>
      </c>
      <c r="BT45" s="404" t="str">
        <f>IF(กค!F46="","",กค!F46)</f>
        <v/>
      </c>
      <c r="BU45" s="404" t="str">
        <f>IF(กค!G46="","",กค!G46)</f>
        <v/>
      </c>
      <c r="BV45" s="404" t="str">
        <f>IF(กค!H46="","",กค!H46)</f>
        <v/>
      </c>
      <c r="BW45" s="404" t="str">
        <f>IF(กค!I46="","",กค!I46)</f>
        <v/>
      </c>
      <c r="BX45" s="404" t="str">
        <f>IF(กค!J46="","",กค!J46)</f>
        <v/>
      </c>
      <c r="BY45" s="404" t="str">
        <f>IF(กค!K46="","",กค!K46)</f>
        <v/>
      </c>
      <c r="BZ45" s="404" t="str">
        <f>IF(กค!L46="","",กค!L46)</f>
        <v/>
      </c>
      <c r="CA45" s="404" t="str">
        <f>IF(กค!M46="","",กค!M46)</f>
        <v/>
      </c>
      <c r="CB45" s="404" t="str">
        <f>IF(กค!N46="","",กค!N46)</f>
        <v/>
      </c>
      <c r="CC45" s="404" t="str">
        <f>IF(กค!O46="","",กค!O46)</f>
        <v/>
      </c>
      <c r="CD45" s="404" t="str">
        <f>IF(กค!P46="","",กค!P46)</f>
        <v/>
      </c>
      <c r="CE45" s="404" t="str">
        <f>IF(กค!Q46="","",กค!Q46)</f>
        <v/>
      </c>
      <c r="CF45" s="404" t="str">
        <f>IF(กค!R46="","",กค!R46)</f>
        <v/>
      </c>
      <c r="CG45" s="404" t="str">
        <f>IF(กค!S46="","",กค!S46)</f>
        <v/>
      </c>
      <c r="CH45" s="404" t="str">
        <f>IF(กค!T46="","",กค!T46)</f>
        <v/>
      </c>
      <c r="CI45" s="404" t="str">
        <f>IF(กค!U46="","",กค!U46)</f>
        <v/>
      </c>
      <c r="CJ45" s="404" t="str">
        <f>IF(กค!V46="","",กค!V46)</f>
        <v/>
      </c>
      <c r="CK45" s="404" t="str">
        <f>IF(กค!W46="","",กค!W46)</f>
        <v/>
      </c>
      <c r="CL45" s="404" t="str">
        <f>IF(กค!X46="","",กค!X46)</f>
        <v/>
      </c>
      <c r="CM45" s="404" t="str">
        <f>IF(กค!Y46="","",กค!Y46)</f>
        <v/>
      </c>
      <c r="CN45" s="404" t="str">
        <f>IF(กค!Z46="","",กค!Z46)</f>
        <v/>
      </c>
      <c r="CO45" s="404" t="str">
        <f>IF(กค!AA46="","",กค!AA46)</f>
        <v/>
      </c>
      <c r="CP45" s="404" t="str">
        <f>IF(กค!AB46="","",กค!AB46)</f>
        <v/>
      </c>
      <c r="CQ45" s="404" t="str">
        <f>IF(กค!AC46="","",กค!AC46)</f>
        <v/>
      </c>
      <c r="CR45" s="404" t="str">
        <f>IF(กค!AD46="","",กค!AD46)</f>
        <v/>
      </c>
      <c r="CS45" s="404" t="str">
        <f>IF(กค!AE46="","",กค!AE46)</f>
        <v/>
      </c>
      <c r="CT45" s="404" t="str">
        <f>IF(กค!AF46="","",กค!AF46)</f>
        <v/>
      </c>
      <c r="CU45" s="404" t="str">
        <f>IF(กค!AG46="","",กค!AG46)</f>
        <v/>
      </c>
      <c r="CV45" s="404" t="str">
        <f>IF(กค!AH46="","",กค!AH46)</f>
        <v/>
      </c>
      <c r="CW45" s="404" t="str">
        <f>IF(กค!AI46="","",กค!AI46)</f>
        <v/>
      </c>
      <c r="CX45" s="402" t="str">
        <f>IF(กค!AJ46="","",กค!AJ46)</f>
        <v/>
      </c>
      <c r="CY45" s="401" t="str">
        <f>IF(ข้อมูลนร.2!D46="","",ข้อมูลนร.2!D46)</f>
        <v/>
      </c>
      <c r="CZ45" s="402"/>
      <c r="DA45" s="404" t="str">
        <f>IF(สค!E46="","",สค!E46)</f>
        <v/>
      </c>
      <c r="DB45" s="404" t="str">
        <f>IF(สค!F46="","",สค!F46)</f>
        <v/>
      </c>
      <c r="DC45" s="404" t="str">
        <f>IF(สค!G46="","",สค!G46)</f>
        <v/>
      </c>
      <c r="DD45" s="404" t="str">
        <f>IF(สค!H46="","",สค!H46)</f>
        <v/>
      </c>
      <c r="DE45" s="404" t="str">
        <f>IF(สค!I46="","",สค!I46)</f>
        <v/>
      </c>
      <c r="DF45" s="404" t="str">
        <f>IF(สค!J46="","",สค!J46)</f>
        <v/>
      </c>
      <c r="DG45" s="404" t="str">
        <f>IF(สค!K46="","",สค!K46)</f>
        <v/>
      </c>
      <c r="DH45" s="404" t="str">
        <f>IF(สค!L46="","",สค!L46)</f>
        <v/>
      </c>
      <c r="DI45" s="404" t="str">
        <f>IF(สค!M46="","",สค!M46)</f>
        <v/>
      </c>
      <c r="DJ45" s="404" t="str">
        <f>IF(สค!N46="","",สค!N46)</f>
        <v/>
      </c>
      <c r="DK45" s="404" t="str">
        <f>IF(สค!O46="","",สค!O46)</f>
        <v/>
      </c>
      <c r="DL45" s="404" t="str">
        <f>IF(สค!P46="","",สค!P46)</f>
        <v/>
      </c>
      <c r="DM45" s="404" t="str">
        <f>IF(สค!Q46="","",สค!Q46)</f>
        <v/>
      </c>
      <c r="DN45" s="404" t="str">
        <f>IF(สค!R46="","",สค!R46)</f>
        <v/>
      </c>
      <c r="DO45" s="404" t="str">
        <f>IF(สค!S46="","",สค!S46)</f>
        <v/>
      </c>
      <c r="DP45" s="404" t="str">
        <f>IF(สค!T46="","",สค!T46)</f>
        <v/>
      </c>
      <c r="DQ45" s="404" t="str">
        <f>IF(สค!U46="","",สค!U46)</f>
        <v/>
      </c>
      <c r="DR45" s="404" t="str">
        <f>IF(สค!V46="","",สค!V46)</f>
        <v/>
      </c>
      <c r="DS45" s="404" t="str">
        <f>IF(สค!W46="","",สค!W46)</f>
        <v/>
      </c>
      <c r="DT45" s="404" t="str">
        <f>IF(สค!X46="","",สค!X46)</f>
        <v/>
      </c>
      <c r="DU45" s="404" t="str">
        <f>IF(สค!Y46="","",สค!Y46)</f>
        <v/>
      </c>
      <c r="DV45" s="404" t="str">
        <f>IF(สค!Z46="","",สค!Z46)</f>
        <v/>
      </c>
      <c r="DW45" s="404" t="str">
        <f>IF(สค!AA46="","",สค!AA46)</f>
        <v/>
      </c>
      <c r="DX45" s="404" t="str">
        <f>IF(สค!AB46="","",สค!AB46)</f>
        <v/>
      </c>
      <c r="DY45" s="404" t="str">
        <f>IF(สค!AC46="","",สค!AC46)</f>
        <v/>
      </c>
      <c r="DZ45" s="404" t="str">
        <f>IF(สค!AD46="","",สค!AD46)</f>
        <v/>
      </c>
      <c r="EA45" s="404" t="str">
        <f>IF(สค!AE46="","",สค!AE46)</f>
        <v/>
      </c>
      <c r="EB45" s="404" t="str">
        <f>IF(สค!AF46="","",สค!AF46)</f>
        <v/>
      </c>
      <c r="EC45" s="404" t="str">
        <f>IF(สค!AG46="","",สค!AG46)</f>
        <v/>
      </c>
      <c r="ED45" s="404" t="str">
        <f>IF(สค!AH46="","",สค!AH46)</f>
        <v/>
      </c>
      <c r="EE45" s="404" t="str">
        <f>IF(สค!AI46="","",สค!AI46)</f>
        <v/>
      </c>
      <c r="EF45" s="402" t="str">
        <f>IF(สค!AJ46="","",สค!AJ46)</f>
        <v/>
      </c>
      <c r="EG45" s="401" t="str">
        <f>IF(ข้อมูลนร.2!D46="","",ข้อมูลนร.2!D46)</f>
        <v/>
      </c>
      <c r="EH45" s="402"/>
      <c r="EI45" s="404" t="str">
        <f>IF(กย!E46="","",กย!E46)</f>
        <v/>
      </c>
      <c r="EJ45" s="404" t="str">
        <f>IF(กย!F46="","",กย!F46)</f>
        <v/>
      </c>
      <c r="EK45" s="404" t="str">
        <f>IF(กย!G46="","",กย!G46)</f>
        <v/>
      </c>
      <c r="EL45" s="404" t="str">
        <f>IF(กย!H46="","",กย!H46)</f>
        <v/>
      </c>
      <c r="EM45" s="404" t="str">
        <f>IF(กย!I46="","",กย!I46)</f>
        <v/>
      </c>
      <c r="EN45" s="404" t="str">
        <f>IF(กย!J46="","",กย!J46)</f>
        <v/>
      </c>
      <c r="EO45" s="404" t="str">
        <f>IF(กย!K46="","",กย!K46)</f>
        <v/>
      </c>
      <c r="EP45" s="404" t="str">
        <f>IF(กย!L46="","",กย!L46)</f>
        <v/>
      </c>
      <c r="EQ45" s="404" t="str">
        <f>IF(กย!M46="","",กย!M46)</f>
        <v/>
      </c>
      <c r="ER45" s="404" t="str">
        <f>IF(กย!N46="","",กย!N46)</f>
        <v/>
      </c>
      <c r="ES45" s="404" t="str">
        <f>IF(กย!O46="","",กย!O46)</f>
        <v/>
      </c>
      <c r="ET45" s="404" t="str">
        <f>IF(กย!P46="","",กย!P46)</f>
        <v/>
      </c>
      <c r="EU45" s="404" t="str">
        <f>IF(กย!Q46="","",กย!Q46)</f>
        <v/>
      </c>
      <c r="EV45" s="404" t="str">
        <f>IF(กย!R46="","",กย!R46)</f>
        <v/>
      </c>
      <c r="EW45" s="404" t="str">
        <f>IF(กย!S46="","",กย!S46)</f>
        <v/>
      </c>
      <c r="EX45" s="404" t="str">
        <f>IF(กย!T46="","",กย!T46)</f>
        <v/>
      </c>
      <c r="EY45" s="404" t="str">
        <f>IF(กย!U46="","",กย!U46)</f>
        <v/>
      </c>
      <c r="EZ45" s="404" t="str">
        <f>IF(กย!V46="","",กย!V46)</f>
        <v/>
      </c>
      <c r="FA45" s="404" t="str">
        <f>IF(กย!W46="","",กย!W46)</f>
        <v/>
      </c>
      <c r="FB45" s="404" t="str">
        <f>IF(กย!X46="","",กย!X46)</f>
        <v/>
      </c>
      <c r="FC45" s="404" t="str">
        <f>IF(กย!Y46="","",กย!Y46)</f>
        <v/>
      </c>
      <c r="FD45" s="404" t="str">
        <f>IF(กย!Z46="","",กย!Z46)</f>
        <v/>
      </c>
      <c r="FE45" s="404" t="str">
        <f>IF(กย!AA46="","",กย!AA46)</f>
        <v/>
      </c>
      <c r="FF45" s="404" t="str">
        <f>IF(กย!AB46="","",กย!AB46)</f>
        <v/>
      </c>
      <c r="FG45" s="404" t="str">
        <f>IF(กย!AC46="","",กย!AC46)</f>
        <v/>
      </c>
      <c r="FH45" s="404" t="str">
        <f>IF(กย!AD46="","",กย!AD46)</f>
        <v/>
      </c>
      <c r="FI45" s="404" t="str">
        <f>IF(กย!AE46="","",กย!AE46)</f>
        <v/>
      </c>
      <c r="FJ45" s="404" t="str">
        <f>IF(กย!AF46="","",กย!AF46)</f>
        <v/>
      </c>
      <c r="FK45" s="404" t="str">
        <f>IF(กย!AG46="","",กย!AG46)</f>
        <v/>
      </c>
      <c r="FL45" s="404" t="str">
        <f>IF(กย!AH46="","",กย!AH46)</f>
        <v/>
      </c>
      <c r="FM45" s="404" t="str">
        <f>IF(กย!AI46="","",กย!AI46)</f>
        <v/>
      </c>
      <c r="FN45" s="402" t="str">
        <f>IF(กย!AJ46="","",กย!AJ46)</f>
        <v/>
      </c>
      <c r="FO45" s="401" t="str">
        <f>IF(ข้อมูลนร.2!D46="","",ข้อมูลนร.2!D46)</f>
        <v/>
      </c>
      <c r="FP45" s="402"/>
      <c r="FQ45" s="404" t="str">
        <f>IF(ตค!E46="","",ตค!E46)</f>
        <v/>
      </c>
      <c r="FR45" s="404" t="str">
        <f>IF(ตค!F46="","",ตค!F46)</f>
        <v/>
      </c>
      <c r="FS45" s="404" t="str">
        <f>IF(ตค!G46="","",ตค!G46)</f>
        <v/>
      </c>
      <c r="FT45" s="404" t="str">
        <f>IF(ตค!H46="","",ตค!H46)</f>
        <v/>
      </c>
      <c r="FU45" s="404" t="str">
        <f>IF(ตค!I46="","",ตค!I46)</f>
        <v/>
      </c>
      <c r="FV45" s="404" t="str">
        <f>IF(ตค!J46="","",ตค!J46)</f>
        <v/>
      </c>
      <c r="FW45" s="404" t="str">
        <f>IF(ตค!K46="","",ตค!K46)</f>
        <v/>
      </c>
      <c r="FX45" s="404" t="str">
        <f>IF(ตค!L46="","",ตค!L46)</f>
        <v/>
      </c>
      <c r="FY45" s="404" t="str">
        <f>IF(ตค!M46="","",ตค!M46)</f>
        <v/>
      </c>
      <c r="FZ45" s="404" t="str">
        <f>IF(ตค!N46="","",ตค!N46)</f>
        <v/>
      </c>
      <c r="GA45" s="404" t="str">
        <f>IF(ตค!O46="","",ตค!O46)</f>
        <v/>
      </c>
      <c r="GB45" s="404" t="str">
        <f>IF(ตค!P46="","",ตค!P46)</f>
        <v/>
      </c>
      <c r="GC45" s="404" t="str">
        <f>IF(ตค!Q46="","",ตค!Q46)</f>
        <v/>
      </c>
      <c r="GD45" s="404" t="str">
        <f>IF(ตค!R46="","",ตค!R46)</f>
        <v/>
      </c>
      <c r="GE45" s="404" t="str">
        <f>IF(ตค!S46="","",ตค!S46)</f>
        <v/>
      </c>
      <c r="GF45" s="404" t="str">
        <f>IF(ตค!T46="","",ตค!T46)</f>
        <v/>
      </c>
      <c r="GG45" s="404" t="str">
        <f>IF(ตค!U46="","",ตค!U46)</f>
        <v/>
      </c>
      <c r="GH45" s="404" t="str">
        <f>IF(ตค!V46="","",ตค!V46)</f>
        <v/>
      </c>
      <c r="GI45" s="404" t="str">
        <f>IF(ตค!W46="","",ตค!W46)</f>
        <v/>
      </c>
      <c r="GJ45" s="404" t="str">
        <f>IF(ตค!X46="","",ตค!X46)</f>
        <v/>
      </c>
      <c r="GK45" s="404" t="str">
        <f>IF(ตค!Y46="","",ตค!Y46)</f>
        <v/>
      </c>
      <c r="GL45" s="404" t="str">
        <f>IF(ตค!Z46="","",ตค!Z46)</f>
        <v/>
      </c>
      <c r="GM45" s="404" t="str">
        <f>IF(ตค!AA46="","",ตค!AA46)</f>
        <v/>
      </c>
      <c r="GN45" s="404" t="str">
        <f>IF(ตค!AB46="","",ตค!AB46)</f>
        <v/>
      </c>
      <c r="GO45" s="404" t="str">
        <f>IF(ตค!AC46="","",ตค!AC46)</f>
        <v/>
      </c>
      <c r="GP45" s="404" t="str">
        <f>IF(ตค!AD46="","",ตค!AD46)</f>
        <v/>
      </c>
      <c r="GQ45" s="404" t="str">
        <f>IF(ตค!AE46="","",ตค!AE46)</f>
        <v/>
      </c>
      <c r="GR45" s="404" t="str">
        <f>IF(ตค!AF46="","",ตค!AF46)</f>
        <v/>
      </c>
      <c r="GS45" s="404" t="str">
        <f>IF(ตค!AG46="","",ตค!AG46)</f>
        <v/>
      </c>
      <c r="GT45" s="404" t="str">
        <f>IF(ตค!AH46="","",ตค!AH46)</f>
        <v/>
      </c>
      <c r="GU45" s="404" t="str">
        <f>IF(ตค!AI46="","",ตค!AI46)</f>
        <v/>
      </c>
      <c r="GV45" s="402" t="str">
        <f>IF(ตค!AJ46="","",ตค!AJ46)</f>
        <v/>
      </c>
      <c r="GW45" s="401" t="str">
        <f>IF(ข้อมูลนร.2!D46="","",ข้อมูลนร.2!D46)</f>
        <v/>
      </c>
      <c r="GX45" s="402"/>
      <c r="GY45" s="403" t="str">
        <f>IF(พย!E46="","",พย!E46)</f>
        <v/>
      </c>
      <c r="GZ45" s="403" t="str">
        <f>IF(พย!F46="","",พย!F46)</f>
        <v/>
      </c>
      <c r="HA45" s="403" t="str">
        <f>IF(พย!G46="","",พย!G46)</f>
        <v/>
      </c>
      <c r="HB45" s="403" t="str">
        <f>IF(พย!H46="","",พย!H46)</f>
        <v/>
      </c>
      <c r="HC45" s="403" t="str">
        <f>IF(พย!I46="","",พย!I46)</f>
        <v/>
      </c>
      <c r="HD45" s="403" t="str">
        <f>IF(พย!J46="","",พย!J46)</f>
        <v/>
      </c>
      <c r="HE45" s="403" t="str">
        <f>IF(พย!K46="","",พย!K46)</f>
        <v/>
      </c>
      <c r="HF45" s="403" t="str">
        <f>IF(พย!L46="","",พย!L46)</f>
        <v/>
      </c>
      <c r="HG45" s="403" t="str">
        <f>IF(พย!M46="","",พย!M46)</f>
        <v/>
      </c>
      <c r="HH45" s="403" t="str">
        <f>IF(พย!N46="","",พย!N46)</f>
        <v/>
      </c>
      <c r="HI45" s="403" t="str">
        <f>IF(พย!O46="","",พย!O46)</f>
        <v/>
      </c>
      <c r="HJ45" s="403" t="str">
        <f>IF(พย!P46="","",พย!P46)</f>
        <v/>
      </c>
      <c r="HK45" s="403" t="str">
        <f>IF(พย!Q46="","",พย!Q46)</f>
        <v/>
      </c>
      <c r="HL45" s="403" t="str">
        <f>IF(พย!R46="","",พย!R46)</f>
        <v/>
      </c>
      <c r="HM45" s="403" t="str">
        <f>IF(พย!S46="","",พย!S46)</f>
        <v/>
      </c>
      <c r="HN45" s="403" t="str">
        <f>IF(พย!T46="","",พย!T46)</f>
        <v/>
      </c>
      <c r="HO45" s="403" t="str">
        <f>IF(พย!U46="","",พย!U46)</f>
        <v/>
      </c>
      <c r="HP45" s="403" t="str">
        <f>IF(พย!V46="","",พย!V46)</f>
        <v/>
      </c>
      <c r="HQ45" s="403" t="str">
        <f>IF(พย!W46="","",พย!W46)</f>
        <v/>
      </c>
      <c r="HR45" s="403" t="str">
        <f>IF(พย!X46="","",พย!X46)</f>
        <v/>
      </c>
      <c r="HS45" s="403" t="str">
        <f>IF(พย!Y46="","",พย!Y46)</f>
        <v/>
      </c>
      <c r="HT45" s="403" t="str">
        <f>IF(พย!Z46="","",พย!Z46)</f>
        <v/>
      </c>
      <c r="HU45" s="403" t="str">
        <f>IF(พย!AA46="","",พย!AA46)</f>
        <v/>
      </c>
      <c r="HV45" s="403" t="str">
        <f>IF(พย!AB46="","",พย!AB46)</f>
        <v/>
      </c>
      <c r="HW45" s="403" t="str">
        <f>IF(พย!AC46="","",พย!AC46)</f>
        <v/>
      </c>
      <c r="HX45" s="403" t="str">
        <f>IF(พย!AD46="","",พย!AD46)</f>
        <v/>
      </c>
      <c r="HY45" s="403" t="str">
        <f>IF(พย!AE46="","",พย!AE46)</f>
        <v/>
      </c>
      <c r="HZ45" s="403" t="str">
        <f>IF(พย!AF46="","",พย!AF46)</f>
        <v/>
      </c>
      <c r="IA45" s="403" t="str">
        <f>IF(พย!AG46="","",พย!AG46)</f>
        <v/>
      </c>
      <c r="IB45" s="403" t="str">
        <f>IF(พย!AH46="","",พย!AH46)</f>
        <v/>
      </c>
      <c r="IC45" s="403" t="str">
        <f>IF(พย!AI46="","",พย!AI46)</f>
        <v/>
      </c>
      <c r="ID45" s="402" t="str">
        <f>IF(พย!AJ46="","",พย!AJ46)</f>
        <v/>
      </c>
      <c r="IE45" s="401" t="str">
        <f>IF(ข้อมูลนร.2!D46="","",ข้อมูลนร.2!D46)</f>
        <v/>
      </c>
      <c r="IF45" s="402"/>
      <c r="IG45" s="404" t="str">
        <f>IF(ธค!E46="","",ธค!E46)</f>
        <v/>
      </c>
      <c r="IH45" s="404" t="str">
        <f>IF(ธค!F46="","",ธค!F46)</f>
        <v/>
      </c>
      <c r="II45" s="404" t="str">
        <f>IF(ธค!G46="","",ธค!G46)</f>
        <v/>
      </c>
      <c r="IJ45" s="404" t="str">
        <f>IF(ธค!H46="","",ธค!H46)</f>
        <v/>
      </c>
      <c r="IK45" s="404" t="str">
        <f>IF(ธค!I46="","",ธค!I46)</f>
        <v/>
      </c>
      <c r="IL45" s="404" t="str">
        <f>IF(ธค!J46="","",ธค!J46)</f>
        <v/>
      </c>
      <c r="IM45" s="404" t="str">
        <f>IF(ธค!K46="","",ธค!K46)</f>
        <v/>
      </c>
      <c r="IN45" s="404" t="str">
        <f>IF(ธค!L46="","",ธค!L46)</f>
        <v/>
      </c>
      <c r="IO45" s="404" t="str">
        <f>IF(ธค!M46="","",ธค!M46)</f>
        <v/>
      </c>
      <c r="IP45" s="404" t="str">
        <f>IF(ธค!N46="","",ธค!N46)</f>
        <v/>
      </c>
      <c r="IQ45" s="404" t="str">
        <f>IF(ธค!O46="","",ธค!O46)</f>
        <v/>
      </c>
      <c r="IR45" s="404" t="str">
        <f>IF(ธค!P46="","",ธค!P46)</f>
        <v/>
      </c>
      <c r="IS45" s="404" t="str">
        <f>IF(ธค!Q46="","",ธค!Q46)</f>
        <v/>
      </c>
      <c r="IT45" s="404" t="str">
        <f>IF(ธค!R46="","",ธค!R46)</f>
        <v/>
      </c>
      <c r="IU45" s="404" t="str">
        <f>IF(ธค!S46="","",ธค!S46)</f>
        <v/>
      </c>
      <c r="IV45" s="404" t="str">
        <f>IF(ธค!T46="","",ธค!T46)</f>
        <v/>
      </c>
      <c r="IW45" s="404" t="str">
        <f>IF(ธค!U46="","",ธค!U46)</f>
        <v/>
      </c>
      <c r="IX45" s="404" t="str">
        <f>IF(ธค!V46="","",ธค!V46)</f>
        <v/>
      </c>
      <c r="IY45" s="404" t="str">
        <f>IF(ธค!W46="","",ธค!W46)</f>
        <v/>
      </c>
      <c r="IZ45" s="404" t="str">
        <f>IF(ธค!X46="","",ธค!X46)</f>
        <v/>
      </c>
      <c r="JA45" s="404" t="str">
        <f>IF(ธค!Y46="","",ธค!Y46)</f>
        <v/>
      </c>
      <c r="JB45" s="404" t="str">
        <f>IF(ธค!Z46="","",ธค!Z46)</f>
        <v/>
      </c>
      <c r="JC45" s="404" t="str">
        <f>IF(ธค!AA46="","",ธค!AA46)</f>
        <v/>
      </c>
      <c r="JD45" s="404" t="str">
        <f>IF(ธค!AB46="","",ธค!AB46)</f>
        <v/>
      </c>
      <c r="JE45" s="404" t="str">
        <f>IF(ธค!AC46="","",ธค!AC46)</f>
        <v/>
      </c>
      <c r="JF45" s="404" t="str">
        <f>IF(ธค!AD46="","",ธค!AD46)</f>
        <v/>
      </c>
      <c r="JG45" s="404" t="str">
        <f>IF(ธค!AE46="","",ธค!AE46)</f>
        <v/>
      </c>
      <c r="JH45" s="404" t="str">
        <f>IF(ธค!AF46="","",ธค!AF46)</f>
        <v/>
      </c>
      <c r="JI45" s="404" t="str">
        <f>IF(ธค!AG46="","",ธค!AG46)</f>
        <v/>
      </c>
      <c r="JJ45" s="404" t="str">
        <f>IF(ธค!AH46="","",ธค!AH46)</f>
        <v/>
      </c>
      <c r="JK45" s="404" t="str">
        <f>IF(ธค!AI46="","",ธค!AI46)</f>
        <v/>
      </c>
      <c r="JL45" s="402" t="str">
        <f>IF(ธค!AJ46="","",ธค!AJ46)</f>
        <v/>
      </c>
      <c r="JM45" s="401" t="str">
        <f>IF(ข้อมูลนร.2!D46="","",ข้อมูลนร.2!D46)</f>
        <v/>
      </c>
      <c r="JN45" s="402"/>
      <c r="JO45" s="404" t="str">
        <f>IF(มค!E46="","",มค!E46)</f>
        <v/>
      </c>
      <c r="JP45" s="404" t="str">
        <f>IF(มค!F46="","",มค!F46)</f>
        <v/>
      </c>
      <c r="JQ45" s="404" t="str">
        <f>IF(มค!G46="","",มค!G46)</f>
        <v/>
      </c>
      <c r="JR45" s="404" t="str">
        <f>IF(มค!H46="","",มค!H46)</f>
        <v/>
      </c>
      <c r="JS45" s="404" t="str">
        <f>IF(มค!I46="","",มค!I46)</f>
        <v/>
      </c>
      <c r="JT45" s="404" t="str">
        <f>IF(มค!J46="","",มค!J46)</f>
        <v/>
      </c>
      <c r="JU45" s="404" t="str">
        <f>IF(มค!K46="","",มค!K46)</f>
        <v/>
      </c>
      <c r="JV45" s="404" t="str">
        <f>IF(มค!L46="","",มค!L46)</f>
        <v/>
      </c>
      <c r="JW45" s="404" t="str">
        <f>IF(มค!M46="","",มค!M46)</f>
        <v/>
      </c>
      <c r="JX45" s="404" t="str">
        <f>IF(มค!N46="","",มค!N46)</f>
        <v/>
      </c>
      <c r="JY45" s="404" t="str">
        <f>IF(มค!O46="","",มค!O46)</f>
        <v/>
      </c>
      <c r="JZ45" s="404" t="str">
        <f>IF(มค!P46="","",มค!P46)</f>
        <v/>
      </c>
      <c r="KA45" s="404" t="str">
        <f>IF(มค!Q46="","",มค!Q46)</f>
        <v/>
      </c>
      <c r="KB45" s="404" t="str">
        <f>IF(มค!R46="","",มค!R46)</f>
        <v/>
      </c>
      <c r="KC45" s="404" t="str">
        <f>IF(มค!S46="","",มค!S46)</f>
        <v/>
      </c>
      <c r="KD45" s="404" t="str">
        <f>IF(มค!T46="","",มค!T46)</f>
        <v/>
      </c>
      <c r="KE45" s="404" t="str">
        <f>IF(มค!U46="","",มค!U46)</f>
        <v/>
      </c>
      <c r="KF45" s="404" t="str">
        <f>IF(มค!V46="","",มค!V46)</f>
        <v/>
      </c>
      <c r="KG45" s="404" t="str">
        <f>IF(มค!W46="","",มค!W46)</f>
        <v/>
      </c>
      <c r="KH45" s="404" t="str">
        <f>IF(มค!X46="","",มค!X46)</f>
        <v/>
      </c>
      <c r="KI45" s="404" t="str">
        <f>IF(มค!Y46="","",มค!Y46)</f>
        <v/>
      </c>
      <c r="KJ45" s="404" t="str">
        <f>IF(มค!Z46="","",มค!Z46)</f>
        <v/>
      </c>
      <c r="KK45" s="404" t="str">
        <f>IF(มค!AA46="","",มค!AA46)</f>
        <v/>
      </c>
      <c r="KL45" s="404" t="str">
        <f>IF(มค!AB46="","",มค!AB46)</f>
        <v/>
      </c>
      <c r="KM45" s="404" t="str">
        <f>IF(มค!AC46="","",มค!AC46)</f>
        <v/>
      </c>
      <c r="KN45" s="404" t="str">
        <f>IF(มค!AD46="","",มค!AD46)</f>
        <v/>
      </c>
      <c r="KO45" s="404" t="str">
        <f>IF(มค!AE46="","",มค!AE46)</f>
        <v/>
      </c>
      <c r="KP45" s="404" t="str">
        <f>IF(มค!AF46="","",มค!AF46)</f>
        <v/>
      </c>
      <c r="KQ45" s="404" t="str">
        <f>IF(มค!AG46="","",มค!AG46)</f>
        <v/>
      </c>
      <c r="KR45" s="404" t="str">
        <f>IF(มค!AH46="","",มค!AH46)</f>
        <v/>
      </c>
      <c r="KS45" s="404" t="str">
        <f>IF(มค!AI46="","",มค!AI46)</f>
        <v/>
      </c>
      <c r="KT45" s="402" t="str">
        <f>IF(มค!AJ46="","",มค!AJ46)</f>
        <v/>
      </c>
      <c r="KU45" s="401" t="str">
        <f>IF(ข้อมูลนร.2!D46="","",ข้อมูลนร.2!D46)</f>
        <v/>
      </c>
      <c r="KV45" s="402"/>
      <c r="KW45" s="404" t="str">
        <f>IF(กพ!E46="","",กพ!E46)</f>
        <v/>
      </c>
      <c r="KX45" s="404" t="str">
        <f>IF(กพ!F46="","",กพ!F46)</f>
        <v/>
      </c>
      <c r="KY45" s="404" t="str">
        <f>IF(กพ!G46="","",กพ!G46)</f>
        <v/>
      </c>
      <c r="KZ45" s="404" t="str">
        <f>IF(กพ!H46="","",กพ!H46)</f>
        <v/>
      </c>
      <c r="LA45" s="404" t="str">
        <f>IF(กพ!I46="","",กพ!I46)</f>
        <v/>
      </c>
      <c r="LB45" s="404" t="str">
        <f>IF(กพ!J46="","",กพ!J46)</f>
        <v/>
      </c>
      <c r="LC45" s="404" t="str">
        <f>IF(กพ!K46="","",กพ!K46)</f>
        <v/>
      </c>
      <c r="LD45" s="404" t="str">
        <f>IF(กพ!L46="","",กพ!L46)</f>
        <v/>
      </c>
      <c r="LE45" s="404" t="str">
        <f>IF(กพ!M46="","",กพ!M46)</f>
        <v/>
      </c>
      <c r="LF45" s="404" t="str">
        <f>IF(กพ!N46="","",กพ!N46)</f>
        <v/>
      </c>
      <c r="LG45" s="404" t="str">
        <f>IF(กพ!O46="","",กพ!O46)</f>
        <v/>
      </c>
      <c r="LH45" s="404" t="str">
        <f>IF(กพ!P46="","",กพ!P46)</f>
        <v/>
      </c>
      <c r="LI45" s="404" t="str">
        <f>IF(กพ!Q46="","",กพ!Q46)</f>
        <v/>
      </c>
      <c r="LJ45" s="404" t="str">
        <f>IF(กพ!R46="","",กพ!R46)</f>
        <v/>
      </c>
      <c r="LK45" s="404" t="str">
        <f>IF(กพ!S46="","",กพ!S46)</f>
        <v/>
      </c>
      <c r="LL45" s="404" t="str">
        <f>IF(กพ!T46="","",กพ!T46)</f>
        <v/>
      </c>
      <c r="LM45" s="404" t="str">
        <f>IF(กพ!U46="","",กพ!U46)</f>
        <v/>
      </c>
      <c r="LN45" s="404" t="str">
        <f>IF(กพ!V46="","",กพ!V46)</f>
        <v/>
      </c>
      <c r="LO45" s="404" t="str">
        <f>IF(กพ!W46="","",กพ!W46)</f>
        <v/>
      </c>
      <c r="LP45" s="404" t="str">
        <f>IF(กพ!X46="","",กพ!X46)</f>
        <v/>
      </c>
      <c r="LQ45" s="404" t="str">
        <f>IF(กพ!Y46="","",กพ!Y46)</f>
        <v/>
      </c>
      <c r="LR45" s="404" t="str">
        <f>IF(กพ!Z46="","",กพ!Z46)</f>
        <v/>
      </c>
      <c r="LS45" s="404" t="str">
        <f>IF(กพ!AA46="","",กพ!AA46)</f>
        <v/>
      </c>
      <c r="LT45" s="404" t="str">
        <f>IF(กพ!AB46="","",กพ!AB46)</f>
        <v/>
      </c>
      <c r="LU45" s="404" t="str">
        <f>IF(กพ!AC46="","",กพ!AC46)</f>
        <v/>
      </c>
      <c r="LV45" s="404" t="str">
        <f>IF(กพ!AD46="","",กพ!AD46)</f>
        <v/>
      </c>
      <c r="LW45" s="404" t="str">
        <f>IF(กพ!AE46="","",กพ!AE46)</f>
        <v/>
      </c>
      <c r="LX45" s="404" t="str">
        <f>IF(กพ!AF46="","",กพ!AF46)</f>
        <v/>
      </c>
      <c r="LY45" s="404" t="str">
        <f>IF(กพ!AG46="","",กพ!AG46)</f>
        <v/>
      </c>
      <c r="LZ45" s="404" t="str">
        <f>IF(กพ!AH46="","",กพ!AH46)</f>
        <v/>
      </c>
      <c r="MA45" s="404" t="str">
        <f>IF(กพ!AI46="","",กพ!AI46)</f>
        <v/>
      </c>
      <c r="MB45" s="402" t="str">
        <f>IF(กพ!AJ46="","",กพ!AJ46)</f>
        <v/>
      </c>
      <c r="MC45" s="401" t="str">
        <f>IF(ข้อมูลนร.2!D46="","",ข้อมูลนร.2!D46)</f>
        <v/>
      </c>
      <c r="MD45" s="402"/>
      <c r="ME45" s="404" t="str">
        <f>IF(มีค!E46="","",มีค!E46)</f>
        <v/>
      </c>
      <c r="MF45" s="404" t="str">
        <f>IF(มีค!F46="","",มีค!F46)</f>
        <v/>
      </c>
      <c r="MG45" s="404" t="str">
        <f>IF(มีค!G46="","",มีค!G46)</f>
        <v/>
      </c>
      <c r="MH45" s="404" t="str">
        <f>IF(มีค!H46="","",มีค!H46)</f>
        <v/>
      </c>
      <c r="MI45" s="404" t="str">
        <f>IF(มีค!I46="","",มีค!I46)</f>
        <v/>
      </c>
      <c r="MJ45" s="404" t="str">
        <f>IF(มีค!J46="","",มีค!J46)</f>
        <v/>
      </c>
      <c r="MK45" s="404" t="str">
        <f>IF(มีค!K46="","",มีค!K46)</f>
        <v/>
      </c>
      <c r="ML45" s="404" t="str">
        <f>IF(มีค!L46="","",มีค!L46)</f>
        <v/>
      </c>
      <c r="MM45" s="404" t="str">
        <f>IF(มีค!M46="","",มีค!M46)</f>
        <v/>
      </c>
      <c r="MN45" s="404" t="str">
        <f>IF(มีค!N46="","",มีค!N46)</f>
        <v/>
      </c>
      <c r="MO45" s="404" t="str">
        <f>IF(มีค!O46="","",มีค!O46)</f>
        <v/>
      </c>
      <c r="MP45" s="404" t="str">
        <f>IF(มีค!P46="","",มีค!P46)</f>
        <v/>
      </c>
      <c r="MQ45" s="404" t="str">
        <f>IF(มีค!Q46="","",มีค!Q46)</f>
        <v/>
      </c>
      <c r="MR45" s="404" t="str">
        <f>IF(มีค!R46="","",มีค!R46)</f>
        <v/>
      </c>
      <c r="MS45" s="404" t="str">
        <f>IF(มีค!S46="","",มีค!S46)</f>
        <v/>
      </c>
      <c r="MT45" s="404" t="str">
        <f>IF(มีค!T46="","",มีค!T46)</f>
        <v/>
      </c>
      <c r="MU45" s="404" t="str">
        <f>IF(มีค!U46="","",มีค!U46)</f>
        <v/>
      </c>
      <c r="MV45" s="404" t="str">
        <f>IF(มีค!V46="","",มีค!V46)</f>
        <v/>
      </c>
      <c r="MW45" s="404" t="str">
        <f>IF(มีค!W46="","",มีค!W46)</f>
        <v/>
      </c>
      <c r="MX45" s="404" t="str">
        <f>IF(มีค!X46="","",มีค!X46)</f>
        <v/>
      </c>
      <c r="MY45" s="404" t="str">
        <f>IF(มีค!Y46="","",มีค!Y46)</f>
        <v/>
      </c>
      <c r="MZ45" s="404" t="str">
        <f>IF(มีค!Z46="","",มีค!Z46)</f>
        <v/>
      </c>
      <c r="NA45" s="404" t="str">
        <f>IF(มีค!AA46="","",มีค!AA46)</f>
        <v/>
      </c>
      <c r="NB45" s="404" t="str">
        <f>IF(มีค!AB46="","",มีค!AB46)</f>
        <v/>
      </c>
      <c r="NC45" s="404" t="str">
        <f>IF(มีค!AC46="","",มีค!AC46)</f>
        <v/>
      </c>
      <c r="ND45" s="404" t="str">
        <f>IF(มีค!AD46="","",มีค!AD46)</f>
        <v/>
      </c>
      <c r="NE45" s="404" t="str">
        <f>IF(มีค!AE46="","",มีค!AE46)</f>
        <v/>
      </c>
      <c r="NF45" s="404" t="str">
        <f>IF(มีค!AF46="","",มีค!AF46)</f>
        <v/>
      </c>
      <c r="NG45" s="404" t="str">
        <f>IF(มีค!AG46="","",มีค!AG46)</f>
        <v/>
      </c>
      <c r="NH45" s="404" t="str">
        <f>IF(มีค!AH46="","",มีค!AH46)</f>
        <v/>
      </c>
      <c r="NI45" s="404" t="str">
        <f>IF(มีค!AI46="","",มีค!AI46)</f>
        <v/>
      </c>
      <c r="NJ45" s="402" t="str">
        <f>IF(มีค!AJ46="","",มีค!AJ46)</f>
        <v/>
      </c>
    </row>
    <row r="46" spans="1:374" s="231" customFormat="1" ht="18" customHeight="1">
      <c r="A46" s="679" t="s">
        <v>68</v>
      </c>
      <c r="B46" s="680"/>
      <c r="C46" s="680"/>
      <c r="D46" s="681"/>
      <c r="E46" s="685" t="str">
        <f>IF(พค!E47="","",พค!E47)</f>
        <v/>
      </c>
      <c r="F46" s="686"/>
      <c r="G46" s="686"/>
      <c r="H46" s="686"/>
      <c r="I46" s="686"/>
      <c r="J46" s="686"/>
      <c r="K46" s="686"/>
      <c r="L46" s="686"/>
      <c r="M46" s="686"/>
      <c r="N46" s="686"/>
      <c r="O46" s="686"/>
      <c r="P46" s="686"/>
      <c r="Q46" s="686"/>
      <c r="R46" s="686"/>
      <c r="S46" s="686"/>
      <c r="T46" s="686"/>
      <c r="U46" s="686"/>
      <c r="V46" s="686"/>
      <c r="W46" s="686"/>
      <c r="X46" s="686"/>
      <c r="Y46" s="686"/>
      <c r="Z46" s="686"/>
      <c r="AA46" s="686"/>
      <c r="AB46" s="686"/>
      <c r="AC46" s="686"/>
      <c r="AD46" s="686"/>
      <c r="AE46" s="686"/>
      <c r="AF46" s="686"/>
      <c r="AG46" s="686"/>
      <c r="AH46" s="687"/>
      <c r="AI46" s="679" t="s">
        <v>68</v>
      </c>
      <c r="AJ46" s="680"/>
      <c r="AK46" s="680"/>
      <c r="AL46" s="681"/>
      <c r="AM46" s="682" t="str">
        <f>IF(มิย!E47="","",มิย!E47)</f>
        <v/>
      </c>
      <c r="AN46" s="683"/>
      <c r="AO46" s="683"/>
      <c r="AP46" s="683"/>
      <c r="AQ46" s="683"/>
      <c r="AR46" s="683"/>
      <c r="AS46" s="683"/>
      <c r="AT46" s="683"/>
      <c r="AU46" s="683"/>
      <c r="AV46" s="683"/>
      <c r="AW46" s="683"/>
      <c r="AX46" s="683"/>
      <c r="AY46" s="683"/>
      <c r="AZ46" s="683"/>
      <c r="BA46" s="683"/>
      <c r="BB46" s="683"/>
      <c r="BC46" s="683"/>
      <c r="BD46" s="683"/>
      <c r="BE46" s="683"/>
      <c r="BF46" s="683"/>
      <c r="BG46" s="683"/>
      <c r="BH46" s="683"/>
      <c r="BI46" s="683"/>
      <c r="BJ46" s="683"/>
      <c r="BK46" s="683"/>
      <c r="BL46" s="683"/>
      <c r="BM46" s="683"/>
      <c r="BN46" s="683"/>
      <c r="BO46" s="683"/>
      <c r="BP46" s="684"/>
      <c r="BQ46" s="679" t="s">
        <v>68</v>
      </c>
      <c r="BR46" s="680"/>
      <c r="BS46" s="680"/>
      <c r="BT46" s="681"/>
      <c r="BU46" s="682" t="str">
        <f>IF(กค!E47="","",กค!E47)</f>
        <v/>
      </c>
      <c r="BV46" s="683"/>
      <c r="BW46" s="683"/>
      <c r="BX46" s="683"/>
      <c r="BY46" s="683"/>
      <c r="BZ46" s="683"/>
      <c r="CA46" s="683"/>
      <c r="CB46" s="683"/>
      <c r="CC46" s="683"/>
      <c r="CD46" s="683"/>
      <c r="CE46" s="683"/>
      <c r="CF46" s="683"/>
      <c r="CG46" s="683"/>
      <c r="CH46" s="683"/>
      <c r="CI46" s="683"/>
      <c r="CJ46" s="683"/>
      <c r="CK46" s="683"/>
      <c r="CL46" s="683"/>
      <c r="CM46" s="683"/>
      <c r="CN46" s="683"/>
      <c r="CO46" s="683"/>
      <c r="CP46" s="683"/>
      <c r="CQ46" s="683"/>
      <c r="CR46" s="683"/>
      <c r="CS46" s="683"/>
      <c r="CT46" s="683"/>
      <c r="CU46" s="683"/>
      <c r="CV46" s="683"/>
      <c r="CW46" s="683"/>
      <c r="CX46" s="684"/>
      <c r="CY46" s="679" t="s">
        <v>68</v>
      </c>
      <c r="CZ46" s="680"/>
      <c r="DA46" s="680"/>
      <c r="DB46" s="681"/>
      <c r="DC46" s="682" t="str">
        <f>IF(สค!E47="","",สค!E47)</f>
        <v/>
      </c>
      <c r="DD46" s="683"/>
      <c r="DE46" s="683"/>
      <c r="DF46" s="683"/>
      <c r="DG46" s="683"/>
      <c r="DH46" s="683"/>
      <c r="DI46" s="683"/>
      <c r="DJ46" s="683"/>
      <c r="DK46" s="683"/>
      <c r="DL46" s="683"/>
      <c r="DM46" s="683"/>
      <c r="DN46" s="683"/>
      <c r="DO46" s="683"/>
      <c r="DP46" s="683"/>
      <c r="DQ46" s="683"/>
      <c r="DR46" s="683"/>
      <c r="DS46" s="683"/>
      <c r="DT46" s="683"/>
      <c r="DU46" s="683"/>
      <c r="DV46" s="683"/>
      <c r="DW46" s="683"/>
      <c r="DX46" s="683"/>
      <c r="DY46" s="683"/>
      <c r="DZ46" s="683"/>
      <c r="EA46" s="683"/>
      <c r="EB46" s="683"/>
      <c r="EC46" s="683"/>
      <c r="ED46" s="683"/>
      <c r="EE46" s="683"/>
      <c r="EF46" s="684"/>
      <c r="EG46" s="679" t="s">
        <v>68</v>
      </c>
      <c r="EH46" s="680"/>
      <c r="EI46" s="680"/>
      <c r="EJ46" s="681"/>
      <c r="EK46" s="682" t="str">
        <f>IF(กย!E47="","",กย!E47)</f>
        <v/>
      </c>
      <c r="EL46" s="683"/>
      <c r="EM46" s="683"/>
      <c r="EN46" s="683"/>
      <c r="EO46" s="683"/>
      <c r="EP46" s="683"/>
      <c r="EQ46" s="683"/>
      <c r="ER46" s="683"/>
      <c r="ES46" s="683"/>
      <c r="ET46" s="683"/>
      <c r="EU46" s="683"/>
      <c r="EV46" s="683"/>
      <c r="EW46" s="683"/>
      <c r="EX46" s="683"/>
      <c r="EY46" s="683"/>
      <c r="EZ46" s="683"/>
      <c r="FA46" s="683"/>
      <c r="FB46" s="683"/>
      <c r="FC46" s="683"/>
      <c r="FD46" s="683"/>
      <c r="FE46" s="683"/>
      <c r="FF46" s="683"/>
      <c r="FG46" s="683"/>
      <c r="FH46" s="683"/>
      <c r="FI46" s="683"/>
      <c r="FJ46" s="683"/>
      <c r="FK46" s="683"/>
      <c r="FL46" s="683"/>
      <c r="FM46" s="683"/>
      <c r="FN46" s="684"/>
      <c r="FO46" s="691" t="s">
        <v>68</v>
      </c>
      <c r="FP46" s="692"/>
      <c r="FQ46" s="692"/>
      <c r="FR46" s="693"/>
      <c r="FS46" s="682" t="str">
        <f>IF(ตค!E47="","",ตค!E47)</f>
        <v/>
      </c>
      <c r="FT46" s="683"/>
      <c r="FU46" s="683"/>
      <c r="FV46" s="683"/>
      <c r="FW46" s="683"/>
      <c r="FX46" s="683"/>
      <c r="FY46" s="683"/>
      <c r="FZ46" s="683"/>
      <c r="GA46" s="683"/>
      <c r="GB46" s="683"/>
      <c r="GC46" s="683"/>
      <c r="GD46" s="683"/>
      <c r="GE46" s="683"/>
      <c r="GF46" s="683"/>
      <c r="GG46" s="683"/>
      <c r="GH46" s="683"/>
      <c r="GI46" s="683"/>
      <c r="GJ46" s="683"/>
      <c r="GK46" s="683"/>
      <c r="GL46" s="683"/>
      <c r="GM46" s="683"/>
      <c r="GN46" s="683"/>
      <c r="GO46" s="683"/>
      <c r="GP46" s="683"/>
      <c r="GQ46" s="683"/>
      <c r="GR46" s="683"/>
      <c r="GS46" s="683"/>
      <c r="GT46" s="683"/>
      <c r="GU46" s="683"/>
      <c r="GV46" s="684"/>
      <c r="GW46" s="679" t="s">
        <v>68</v>
      </c>
      <c r="GX46" s="680"/>
      <c r="GY46" s="680"/>
      <c r="GZ46" s="681"/>
      <c r="HA46" s="682" t="str">
        <f>IF(พย!E47="","",พย!E47)</f>
        <v/>
      </c>
      <c r="HB46" s="683"/>
      <c r="HC46" s="683"/>
      <c r="HD46" s="683"/>
      <c r="HE46" s="683"/>
      <c r="HF46" s="683"/>
      <c r="HG46" s="683"/>
      <c r="HH46" s="683"/>
      <c r="HI46" s="683"/>
      <c r="HJ46" s="683"/>
      <c r="HK46" s="683"/>
      <c r="HL46" s="683"/>
      <c r="HM46" s="683"/>
      <c r="HN46" s="683"/>
      <c r="HO46" s="683"/>
      <c r="HP46" s="683"/>
      <c r="HQ46" s="683"/>
      <c r="HR46" s="683"/>
      <c r="HS46" s="683"/>
      <c r="HT46" s="683"/>
      <c r="HU46" s="683"/>
      <c r="HV46" s="683"/>
      <c r="HW46" s="683"/>
      <c r="HX46" s="683"/>
      <c r="HY46" s="683"/>
      <c r="HZ46" s="683"/>
      <c r="IA46" s="683"/>
      <c r="IB46" s="683"/>
      <c r="IC46" s="683"/>
      <c r="ID46" s="684"/>
      <c r="IE46" s="679" t="s">
        <v>68</v>
      </c>
      <c r="IF46" s="680"/>
      <c r="IG46" s="680"/>
      <c r="IH46" s="681"/>
      <c r="II46" s="682" t="str">
        <f>IF(ธค!E47="","",ธค!E47)</f>
        <v/>
      </c>
      <c r="IJ46" s="683"/>
      <c r="IK46" s="683"/>
      <c r="IL46" s="683"/>
      <c r="IM46" s="683"/>
      <c r="IN46" s="683"/>
      <c r="IO46" s="683"/>
      <c r="IP46" s="683"/>
      <c r="IQ46" s="683"/>
      <c r="IR46" s="683"/>
      <c r="IS46" s="683"/>
      <c r="IT46" s="683"/>
      <c r="IU46" s="683"/>
      <c r="IV46" s="683"/>
      <c r="IW46" s="683"/>
      <c r="IX46" s="683"/>
      <c r="IY46" s="683"/>
      <c r="IZ46" s="683"/>
      <c r="JA46" s="683"/>
      <c r="JB46" s="683"/>
      <c r="JC46" s="683"/>
      <c r="JD46" s="683"/>
      <c r="JE46" s="683"/>
      <c r="JF46" s="683"/>
      <c r="JG46" s="683"/>
      <c r="JH46" s="683"/>
      <c r="JI46" s="683"/>
      <c r="JJ46" s="683"/>
      <c r="JK46" s="683"/>
      <c r="JL46" s="684"/>
      <c r="JM46" s="679" t="s">
        <v>68</v>
      </c>
      <c r="JN46" s="680"/>
      <c r="JO46" s="680"/>
      <c r="JP46" s="681"/>
      <c r="JQ46" s="682" t="str">
        <f>IF(มค!E47="","",มค!E47)</f>
        <v/>
      </c>
      <c r="JR46" s="683"/>
      <c r="JS46" s="683"/>
      <c r="JT46" s="683"/>
      <c r="JU46" s="683"/>
      <c r="JV46" s="683"/>
      <c r="JW46" s="683"/>
      <c r="JX46" s="683"/>
      <c r="JY46" s="683"/>
      <c r="JZ46" s="683"/>
      <c r="KA46" s="683"/>
      <c r="KB46" s="683"/>
      <c r="KC46" s="683"/>
      <c r="KD46" s="683"/>
      <c r="KE46" s="683"/>
      <c r="KF46" s="683"/>
      <c r="KG46" s="683"/>
      <c r="KH46" s="683"/>
      <c r="KI46" s="683"/>
      <c r="KJ46" s="683"/>
      <c r="KK46" s="683"/>
      <c r="KL46" s="683"/>
      <c r="KM46" s="683"/>
      <c r="KN46" s="683"/>
      <c r="KO46" s="683"/>
      <c r="KP46" s="683"/>
      <c r="KQ46" s="683"/>
      <c r="KR46" s="683"/>
      <c r="KS46" s="683"/>
      <c r="KT46" s="684"/>
      <c r="KU46" s="679" t="s">
        <v>68</v>
      </c>
      <c r="KV46" s="680"/>
      <c r="KW46" s="680"/>
      <c r="KX46" s="681"/>
      <c r="KY46" s="682" t="str">
        <f>IF(กพ!E47="","",กพ!E47)</f>
        <v/>
      </c>
      <c r="KZ46" s="683"/>
      <c r="LA46" s="683"/>
      <c r="LB46" s="683"/>
      <c r="LC46" s="683"/>
      <c r="LD46" s="683"/>
      <c r="LE46" s="683"/>
      <c r="LF46" s="683"/>
      <c r="LG46" s="683"/>
      <c r="LH46" s="683"/>
      <c r="LI46" s="683"/>
      <c r="LJ46" s="683"/>
      <c r="LK46" s="683"/>
      <c r="LL46" s="683"/>
      <c r="LM46" s="683"/>
      <c r="LN46" s="683"/>
      <c r="LO46" s="683"/>
      <c r="LP46" s="683"/>
      <c r="LQ46" s="683"/>
      <c r="LR46" s="683"/>
      <c r="LS46" s="683"/>
      <c r="LT46" s="683"/>
      <c r="LU46" s="683"/>
      <c r="LV46" s="683"/>
      <c r="LW46" s="683"/>
      <c r="LX46" s="683"/>
      <c r="LY46" s="683"/>
      <c r="LZ46" s="683"/>
      <c r="MA46" s="683"/>
      <c r="MB46" s="684"/>
      <c r="MC46" s="679" t="s">
        <v>68</v>
      </c>
      <c r="MD46" s="680"/>
      <c r="ME46" s="680"/>
      <c r="MF46" s="681"/>
      <c r="MG46" s="682" t="str">
        <f>IF(มีค!E47="","",มีค!E47)</f>
        <v/>
      </c>
      <c r="MH46" s="683"/>
      <c r="MI46" s="683"/>
      <c r="MJ46" s="683"/>
      <c r="MK46" s="683"/>
      <c r="ML46" s="683"/>
      <c r="MM46" s="683"/>
      <c r="MN46" s="683"/>
      <c r="MO46" s="683"/>
      <c r="MP46" s="683"/>
      <c r="MQ46" s="683"/>
      <c r="MR46" s="683"/>
      <c r="MS46" s="683"/>
      <c r="MT46" s="683"/>
      <c r="MU46" s="683"/>
      <c r="MV46" s="683"/>
      <c r="MW46" s="683"/>
      <c r="MX46" s="683"/>
      <c r="MY46" s="683"/>
      <c r="MZ46" s="683"/>
      <c r="NA46" s="683"/>
      <c r="NB46" s="683"/>
      <c r="NC46" s="683"/>
      <c r="ND46" s="683"/>
      <c r="NE46" s="683"/>
      <c r="NF46" s="683"/>
      <c r="NG46" s="683"/>
      <c r="NH46" s="683"/>
      <c r="NI46" s="683"/>
      <c r="NJ46" s="684"/>
    </row>
  </sheetData>
  <sheetProtection algorithmName="SHA-512" hashValue="WsNSCMbgM1Tauo/2Vz16Zp6IMuPbwZM3xa2nVsue8/CtDlah8AJhoviJJkr4pO4zsXv08xdS6dDR7zYpR516CA==" saltValue="tdThoyLELegNr7LAKjKKew==" spinCount="100000" sheet="1" objects="1" scenarios="1" selectLockedCells="1" selectUnlockedCells="1"/>
  <mergeCells count="123">
    <mergeCell ref="MZ3:NA3"/>
    <mergeCell ref="NB3:NE3"/>
    <mergeCell ref="LH3:LJ3"/>
    <mergeCell ref="LK3:LQ3"/>
    <mergeCell ref="LR3:LS3"/>
    <mergeCell ref="LT3:LW3"/>
    <mergeCell ref="LX3:MA3"/>
    <mergeCell ref="KP3:KS3"/>
    <mergeCell ref="MJ3:MM3"/>
    <mergeCell ref="MN3:MO3"/>
    <mergeCell ref="MP3:MR3"/>
    <mergeCell ref="MS3:MY3"/>
    <mergeCell ref="KJ3:KK3"/>
    <mergeCell ref="KL3:KO3"/>
    <mergeCell ref="LB3:LE3"/>
    <mergeCell ref="LF3:LG3"/>
    <mergeCell ref="HT3:HU3"/>
    <mergeCell ref="HV3:HY3"/>
    <mergeCell ref="IL3:IO3"/>
    <mergeCell ref="IP3:IQ3"/>
    <mergeCell ref="IR3:IT3"/>
    <mergeCell ref="IU3:JA3"/>
    <mergeCell ref="JB3:JC3"/>
    <mergeCell ref="JD3:JG3"/>
    <mergeCell ref="DO3:DU3"/>
    <mergeCell ref="DV3:DW3"/>
    <mergeCell ref="DX3:EA3"/>
    <mergeCell ref="EN3:EQ3"/>
    <mergeCell ref="ER3:ES3"/>
    <mergeCell ref="ET3:EV3"/>
    <mergeCell ref="EW3:FC3"/>
    <mergeCell ref="FD3:FE3"/>
    <mergeCell ref="FF3:FI3"/>
    <mergeCell ref="BX3:CA3"/>
    <mergeCell ref="CB3:CC3"/>
    <mergeCell ref="CD3:CF3"/>
    <mergeCell ref="CG3:CM3"/>
    <mergeCell ref="CN3:CO3"/>
    <mergeCell ref="CP3:CS3"/>
    <mergeCell ref="DF3:DI3"/>
    <mergeCell ref="DJ3:DK3"/>
    <mergeCell ref="DL3:DN3"/>
    <mergeCell ref="CY3:CY5"/>
    <mergeCell ref="CZ3:DE3"/>
    <mergeCell ref="CX3:CX5"/>
    <mergeCell ref="A3:A5"/>
    <mergeCell ref="B3:G3"/>
    <mergeCell ref="H3:K3"/>
    <mergeCell ref="L3:M3"/>
    <mergeCell ref="N3:P3"/>
    <mergeCell ref="Q3:W3"/>
    <mergeCell ref="X3:Y3"/>
    <mergeCell ref="Z3:AC3"/>
    <mergeCell ref="BP3:BP5"/>
    <mergeCell ref="BQ3:BQ5"/>
    <mergeCell ref="BR3:BW3"/>
    <mergeCell ref="AH3:AH5"/>
    <mergeCell ref="AI3:AI5"/>
    <mergeCell ref="AJ3:AO3"/>
    <mergeCell ref="AP3:AS3"/>
    <mergeCell ref="AT3:AU3"/>
    <mergeCell ref="AV3:AX3"/>
    <mergeCell ref="AY3:BE3"/>
    <mergeCell ref="BF3:BG3"/>
    <mergeCell ref="BH3:BK3"/>
    <mergeCell ref="FN3:FN5"/>
    <mergeCell ref="FO3:FO5"/>
    <mergeCell ref="FP3:FU3"/>
    <mergeCell ref="EF3:EF5"/>
    <mergeCell ref="EG3:EG5"/>
    <mergeCell ref="EH3:EM3"/>
    <mergeCell ref="GV3:GV5"/>
    <mergeCell ref="HM3:HS3"/>
    <mergeCell ref="NJ3:NJ5"/>
    <mergeCell ref="GW3:GW5"/>
    <mergeCell ref="GX3:HC3"/>
    <mergeCell ref="FV3:FY3"/>
    <mergeCell ref="FZ3:GA3"/>
    <mergeCell ref="GB3:GD3"/>
    <mergeCell ref="GE3:GK3"/>
    <mergeCell ref="GL3:GM3"/>
    <mergeCell ref="GN3:GQ3"/>
    <mergeCell ref="HD3:HG3"/>
    <mergeCell ref="HH3:HI3"/>
    <mergeCell ref="HJ3:HL3"/>
    <mergeCell ref="JT3:JW3"/>
    <mergeCell ref="JX3:JY3"/>
    <mergeCell ref="JZ3:KB3"/>
    <mergeCell ref="KC3:KI3"/>
    <mergeCell ref="A46:D46"/>
    <mergeCell ref="E46:AH46"/>
    <mergeCell ref="AI46:AL46"/>
    <mergeCell ref="AM46:BP46"/>
    <mergeCell ref="BQ46:BT46"/>
    <mergeCell ref="BU46:CX46"/>
    <mergeCell ref="MB3:MB5"/>
    <mergeCell ref="MC3:MC5"/>
    <mergeCell ref="MD3:MI3"/>
    <mergeCell ref="KU3:KU5"/>
    <mergeCell ref="KV3:LA3"/>
    <mergeCell ref="CY46:DB46"/>
    <mergeCell ref="DC46:EF46"/>
    <mergeCell ref="EG46:EJ46"/>
    <mergeCell ref="EK46:FN46"/>
    <mergeCell ref="FO46:FR46"/>
    <mergeCell ref="FS46:GV46"/>
    <mergeCell ref="KT3:KT5"/>
    <mergeCell ref="JL3:JL5"/>
    <mergeCell ref="JM3:JM5"/>
    <mergeCell ref="JN3:JS3"/>
    <mergeCell ref="ID3:ID5"/>
    <mergeCell ref="IE3:IE5"/>
    <mergeCell ref="IF3:IK3"/>
    <mergeCell ref="KU46:KX46"/>
    <mergeCell ref="KY46:MB46"/>
    <mergeCell ref="MC46:MF46"/>
    <mergeCell ref="MG46:NJ46"/>
    <mergeCell ref="GW46:GZ46"/>
    <mergeCell ref="HA46:ID46"/>
    <mergeCell ref="IE46:IH46"/>
    <mergeCell ref="II46:JL46"/>
    <mergeCell ref="JM46:JP46"/>
    <mergeCell ref="JQ46:KT46"/>
  </mergeCells>
  <pageMargins left="0.31496062992125984" right="0.19685039370078741" top="0.31496062992125984" bottom="0" header="0.11811023622047245" footer="0"/>
  <pageSetup paperSize="9"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3300"/>
  </sheetPr>
  <dimension ref="B1:S50"/>
  <sheetViews>
    <sheetView showGridLines="0" showRowColHeaders="0" zoomScaleNormal="100" workbookViewId="0"/>
  </sheetViews>
  <sheetFormatPr defaultRowHeight="18.75"/>
  <cols>
    <col min="1" max="1" width="27" style="32" customWidth="1"/>
    <col min="2" max="2" width="4.125" style="32" customWidth="1"/>
    <col min="3" max="3" width="3.125" style="32" customWidth="1"/>
    <col min="4" max="4" width="3.375" style="32" customWidth="1"/>
    <col min="5" max="5" width="24.875" style="32" customWidth="1"/>
    <col min="6" max="15" width="4.875" style="32" customWidth="1"/>
    <col min="16" max="17" width="7.125" style="32" customWidth="1"/>
    <col min="18" max="18" width="3.25" style="32" customWidth="1"/>
    <col min="19" max="19" width="3.5" style="32" customWidth="1"/>
    <col min="20" max="16384" width="9" style="32"/>
  </cols>
  <sheetData>
    <row r="1" spans="2:19" ht="23.1" customHeight="1"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</row>
    <row r="2" spans="2:19" ht="22.5" customHeight="1">
      <c r="B2" s="400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400"/>
    </row>
    <row r="3" spans="2:19" ht="21" customHeight="1">
      <c r="B3" s="400"/>
      <c r="C3" s="23"/>
      <c r="D3" s="38"/>
      <c r="E3" s="711" t="str">
        <f>"สรุปเวลาเรียน   ภาคเรียนที่ 1"</f>
        <v>สรุปเวลาเรียน   ภาคเรียนที่ 1</v>
      </c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23"/>
      <c r="S3" s="400"/>
    </row>
    <row r="4" spans="2:19" ht="21" customHeight="1">
      <c r="B4" s="400"/>
      <c r="C4" s="23"/>
      <c r="D4" s="38"/>
      <c r="E4" s="711" t="str">
        <f>"วิชา " &amp;ข้อมูลพื้นฐาน!X7&amp; " : " &amp;ข้อมูลพื้นฐาน!T7&amp;"        "&amp;"ชั้น"&amp;ข้อมูลพื้นฐาน!T13&amp;"          "&amp;  " ปีการศึกษา "    &amp;ข้อมูลพื้นฐาน!X6</f>
        <v>วิชา ภาษาอังกฤษ : อ 11101        ชั้นมัธยมศึกษาปีที่  2           ปีการศึกษา 2566</v>
      </c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23"/>
      <c r="S4" s="400"/>
    </row>
    <row r="5" spans="2:19" ht="6" customHeight="1">
      <c r="B5" s="400"/>
      <c r="C5" s="23"/>
      <c r="D5" s="411"/>
      <c r="E5" s="411"/>
      <c r="F5" s="411"/>
      <c r="G5" s="712"/>
      <c r="H5" s="712"/>
      <c r="I5" s="712"/>
      <c r="J5" s="712"/>
      <c r="K5" s="712"/>
      <c r="L5" s="713"/>
      <c r="M5" s="713"/>
      <c r="N5" s="712"/>
      <c r="O5" s="712"/>
      <c r="P5" s="409"/>
      <c r="Q5" s="411"/>
      <c r="R5" s="23"/>
      <c r="S5" s="400"/>
    </row>
    <row r="6" spans="2:19" s="231" customFormat="1" ht="17.25">
      <c r="B6" s="414"/>
      <c r="C6" s="229"/>
      <c r="D6" s="708" t="s">
        <v>30</v>
      </c>
      <c r="E6" s="707" t="s">
        <v>138</v>
      </c>
      <c r="F6" s="709" t="s">
        <v>52</v>
      </c>
      <c r="G6" s="710"/>
      <c r="H6" s="710"/>
      <c r="I6" s="710"/>
      <c r="J6" s="710"/>
      <c r="K6" s="710"/>
      <c r="L6" s="707" t="s">
        <v>139</v>
      </c>
      <c r="M6" s="707"/>
      <c r="N6" s="707"/>
      <c r="O6" s="707"/>
      <c r="P6" s="706" t="s">
        <v>140</v>
      </c>
      <c r="Q6" s="706" t="s">
        <v>9</v>
      </c>
      <c r="R6" s="229"/>
      <c r="S6" s="414"/>
    </row>
    <row r="7" spans="2:19" s="231" customFormat="1" ht="17.25">
      <c r="B7" s="414"/>
      <c r="C7" s="229"/>
      <c r="D7" s="708"/>
      <c r="E7" s="707"/>
      <c r="F7" s="419" t="s">
        <v>141</v>
      </c>
      <c r="G7" s="419" t="s">
        <v>142</v>
      </c>
      <c r="H7" s="419" t="s">
        <v>143</v>
      </c>
      <c r="I7" s="419" t="s">
        <v>144</v>
      </c>
      <c r="J7" s="419" t="s">
        <v>145</v>
      </c>
      <c r="K7" s="419" t="s">
        <v>146</v>
      </c>
      <c r="L7" s="707">
        <f>SUM(F8:K8)</f>
        <v>8</v>
      </c>
      <c r="M7" s="707"/>
      <c r="N7" s="707"/>
      <c r="O7" s="419" t="s">
        <v>63</v>
      </c>
      <c r="P7" s="706"/>
      <c r="Q7" s="706"/>
      <c r="R7" s="229"/>
      <c r="S7" s="414"/>
    </row>
    <row r="8" spans="2:19" s="231" customFormat="1" ht="17.25">
      <c r="B8" s="414"/>
      <c r="C8" s="229"/>
      <c r="D8" s="708"/>
      <c r="E8" s="707"/>
      <c r="F8" s="416">
        <f>IF(สรุปเวลาเรียน!E6="","",สรุปเวลาเรียน!E6)</f>
        <v>8</v>
      </c>
      <c r="G8" s="416">
        <f>IF(สรุปเวลาเรียน!F6="","",สรุปเวลาเรียน!F6)</f>
        <v>0</v>
      </c>
      <c r="H8" s="416">
        <f>IF(สรุปเวลาเรียน!G6="","",สรุปเวลาเรียน!G6)</f>
        <v>0</v>
      </c>
      <c r="I8" s="416">
        <f>IF(สรุปเวลาเรียน!H6="","",สรุปเวลาเรียน!H6)</f>
        <v>0</v>
      </c>
      <c r="J8" s="416">
        <f>IF(สรุปเวลาเรียน!I6="","",สรุปเวลาเรียน!I6)</f>
        <v>0</v>
      </c>
      <c r="K8" s="416">
        <f>IF(สรุปเวลาเรียน!J6="","",สรุปเวลาเรียน!J6)</f>
        <v>0</v>
      </c>
      <c r="L8" s="419" t="s">
        <v>64</v>
      </c>
      <c r="M8" s="419" t="s">
        <v>65</v>
      </c>
      <c r="N8" s="419" t="s">
        <v>66</v>
      </c>
      <c r="O8" s="419" t="s">
        <v>67</v>
      </c>
      <c r="P8" s="706"/>
      <c r="Q8" s="706"/>
      <c r="R8" s="229"/>
      <c r="S8" s="414"/>
    </row>
    <row r="9" spans="2:19" s="231" customFormat="1" ht="17.45" customHeight="1">
      <c r="B9" s="414"/>
      <c r="C9" s="229"/>
      <c r="D9" s="356" t="str">
        <f>IF(ข้อมูลนร.2!D7="","",ข้อมูลนร.2!D7)</f>
        <v>1</v>
      </c>
      <c r="E9" s="415" t="str">
        <f>IF(ข้อมูลนร.2!G7="","",ข้อมูลนร.2!G7)</f>
        <v>เด็กชายครูคอม  บ้านสื่อ</v>
      </c>
      <c r="F9" s="416">
        <f>IF(สรุปเวลาเรียน!E7="","",สรุปเวลาเรียน!E7)</f>
        <v>6</v>
      </c>
      <c r="G9" s="356">
        <f>IF(สรุปเวลาเรียน!F7="","",สรุปเวลาเรียน!F7)</f>
        <v>0</v>
      </c>
      <c r="H9" s="356">
        <f>IF(สรุปเวลาเรียน!G7="","",สรุปเวลาเรียน!G7)</f>
        <v>0</v>
      </c>
      <c r="I9" s="356">
        <f>IF(สรุปเวลาเรียน!H7="","",สรุปเวลาเรียน!H7)</f>
        <v>0</v>
      </c>
      <c r="J9" s="356">
        <f>IF(สรุปเวลาเรียน!I7="","",สรุปเวลาเรียน!I7)</f>
        <v>0</v>
      </c>
      <c r="K9" s="356">
        <f>IF(สรุปเวลาเรียน!J7="","",สรุปเวลาเรียน!J7)</f>
        <v>0</v>
      </c>
      <c r="L9" s="356">
        <f>IF(D9="","",SUM(F9:K9))</f>
        <v>6</v>
      </c>
      <c r="M9" s="356">
        <f>IF(D9="","",SUM(พค!AL7,มิย!AL7,กค!AL7,สค!AL7,กย!AL7,ตค!AL7))</f>
        <v>1</v>
      </c>
      <c r="N9" s="356">
        <f>IF(D9="","",SUM(พค!AM7,มิย!AM7,กค!AM7,สค!AM7,กย!AM7,ตค!AM7))</f>
        <v>0</v>
      </c>
      <c r="O9" s="356">
        <f>IF(D9="","",SUM(พค!AN7,มิย!AN7,กค!AN7,สค!AN7,กย!AN7,ตค!AN7))</f>
        <v>1</v>
      </c>
      <c r="P9" s="417">
        <f>IF(D9="","",(L9/$L$7)*100)</f>
        <v>75</v>
      </c>
      <c r="Q9" s="356" t="str">
        <f>IF(D9="","",IF(P9&gt;=79.5,"ผ่าน","ไม่ผ่าน"))</f>
        <v>ไม่ผ่าน</v>
      </c>
      <c r="R9" s="229"/>
      <c r="S9" s="414"/>
    </row>
    <row r="10" spans="2:19" s="231" customFormat="1" ht="17.45" customHeight="1">
      <c r="B10" s="414"/>
      <c r="C10" s="229"/>
      <c r="D10" s="356" t="str">
        <f>IF(ข้อมูลนร.2!D8="","",ข้อมูลนร.2!D8)</f>
        <v>2</v>
      </c>
      <c r="E10" s="418" t="str">
        <f>IF(ข้อมูลนร.2!G8="","",ข้อมูลนร.2!G8)</f>
        <v>เด็กหญิงบ้านสื่อ  ครูคอม</v>
      </c>
      <c r="F10" s="416">
        <f>IF(สรุปเวลาเรียน!E8="","",สรุปเวลาเรียน!E8)</f>
        <v>5</v>
      </c>
      <c r="G10" s="356">
        <f>IF(สรุปเวลาเรียน!F8="","",สรุปเวลาเรียน!F8)</f>
        <v>0</v>
      </c>
      <c r="H10" s="356">
        <f>IF(สรุปเวลาเรียน!G8="","",สรุปเวลาเรียน!G8)</f>
        <v>0</v>
      </c>
      <c r="I10" s="356">
        <f>IF(สรุปเวลาเรียน!H8="","",สรุปเวลาเรียน!H8)</f>
        <v>0</v>
      </c>
      <c r="J10" s="356">
        <f>IF(สรุปเวลาเรียน!I8="","",สรุปเวลาเรียน!I8)</f>
        <v>0</v>
      </c>
      <c r="K10" s="356">
        <f>IF(สรุปเวลาเรียน!J8="","",สรุปเวลาเรียน!J8)</f>
        <v>0</v>
      </c>
      <c r="L10" s="356">
        <f t="shared" ref="L10:L48" si="0">IF(D10="","",SUM(F10:K10))</f>
        <v>5</v>
      </c>
      <c r="M10" s="356">
        <f>IF(D10="","",SUM(พค!AL8,มิย!AL8,กค!AL8,สค!AL8,กย!AL8,ตค!AL8))</f>
        <v>2</v>
      </c>
      <c r="N10" s="356">
        <f>IF(D10="","",SUM(พค!AM8,มิย!AM8,กค!AM8,สค!AM8,กย!AM8,ตค!AM8))</f>
        <v>0</v>
      </c>
      <c r="O10" s="356">
        <f>IF(D10="","",SUM(พค!AN8,มิย!AN8,กค!AN8,สค!AN8,กย!AN8,ตค!AN8))</f>
        <v>1</v>
      </c>
      <c r="P10" s="417">
        <f t="shared" ref="P10:P48" si="1">IF(D10="","",(L10/$L$7)*100)</f>
        <v>62.5</v>
      </c>
      <c r="Q10" s="356" t="str">
        <f t="shared" ref="Q10:Q48" si="2">IF(D10="","",IF(P10&gt;=79.5,"ผ่าน","ไม่ผ่าน"))</f>
        <v>ไม่ผ่าน</v>
      </c>
      <c r="R10" s="229"/>
      <c r="S10" s="414"/>
    </row>
    <row r="11" spans="2:19" s="231" customFormat="1" ht="17.45" customHeight="1">
      <c r="B11" s="414"/>
      <c r="C11" s="229"/>
      <c r="D11" s="356" t="str">
        <f>IF(ข้อมูลนร.2!D9="","",ข้อมูลนร.2!D9)</f>
        <v>3</v>
      </c>
      <c r="E11" s="418" t="str">
        <f>IF(ข้อมูลนร.2!G9="","",ข้อมูลนร.2!G9)</f>
        <v>เด็กหญิงปุยฝ้าย  บ้านสื่อ</v>
      </c>
      <c r="F11" s="416">
        <f>IF(สรุปเวลาเรียน!E9="","",สรุปเวลาเรียน!E9)</f>
        <v>4</v>
      </c>
      <c r="G11" s="356">
        <f>IF(สรุปเวลาเรียน!F9="","",สรุปเวลาเรียน!F9)</f>
        <v>0</v>
      </c>
      <c r="H11" s="356">
        <f>IF(สรุปเวลาเรียน!G9="","",สรุปเวลาเรียน!G9)</f>
        <v>0</v>
      </c>
      <c r="I11" s="356">
        <f>IF(สรุปเวลาเรียน!H9="","",สรุปเวลาเรียน!H9)</f>
        <v>0</v>
      </c>
      <c r="J11" s="356">
        <f>IF(สรุปเวลาเรียน!I9="","",สรุปเวลาเรียน!I9)</f>
        <v>0</v>
      </c>
      <c r="K11" s="356">
        <f>IF(สรุปเวลาเรียน!J9="","",สรุปเวลาเรียน!J9)</f>
        <v>0</v>
      </c>
      <c r="L11" s="356">
        <f t="shared" si="0"/>
        <v>4</v>
      </c>
      <c r="M11" s="356">
        <f>IF(D11="","",SUM(พค!AL9,มิย!AL9,กค!AL9,สค!AL9,กย!AL9,ตค!AL9))</f>
        <v>3</v>
      </c>
      <c r="N11" s="356">
        <f>IF(D11="","",SUM(พค!AM9,มิย!AM9,กค!AM9,สค!AM9,กย!AM9,ตค!AM9))</f>
        <v>0</v>
      </c>
      <c r="O11" s="356">
        <f>IF(D11="","",SUM(พค!AN9,มิย!AN9,กค!AN9,สค!AN9,กย!AN9,ตค!AN9))</f>
        <v>1</v>
      </c>
      <c r="P11" s="417">
        <f t="shared" si="1"/>
        <v>50</v>
      </c>
      <c r="Q11" s="356" t="str">
        <f t="shared" si="2"/>
        <v>ไม่ผ่าน</v>
      </c>
      <c r="R11" s="229"/>
      <c r="S11" s="414"/>
    </row>
    <row r="12" spans="2:19" s="231" customFormat="1" ht="17.45" customHeight="1">
      <c r="B12" s="414"/>
      <c r="C12" s="229"/>
      <c r="D12" s="356" t="str">
        <f>IF(ข้อมูลนร.2!D10="","",ข้อมูลนร.2!D10)</f>
        <v/>
      </c>
      <c r="E12" s="418" t="str">
        <f>IF(ข้อมูลนร.2!G10="","",ข้อมูลนร.2!G10)</f>
        <v/>
      </c>
      <c r="F12" s="416" t="str">
        <f>IF(สรุปเวลาเรียน!E10="","",สรุปเวลาเรียน!E10)</f>
        <v/>
      </c>
      <c r="G12" s="356" t="str">
        <f>IF(สรุปเวลาเรียน!F10="","",สรุปเวลาเรียน!F10)</f>
        <v/>
      </c>
      <c r="H12" s="356" t="str">
        <f>IF(สรุปเวลาเรียน!G10="","",สรุปเวลาเรียน!G10)</f>
        <v/>
      </c>
      <c r="I12" s="356" t="str">
        <f>IF(สรุปเวลาเรียน!H10="","",สรุปเวลาเรียน!H10)</f>
        <v/>
      </c>
      <c r="J12" s="356" t="str">
        <f>IF(สรุปเวลาเรียน!I10="","",สรุปเวลาเรียน!I10)</f>
        <v/>
      </c>
      <c r="K12" s="356" t="str">
        <f>IF(สรุปเวลาเรียน!J10="","",สรุปเวลาเรียน!J10)</f>
        <v/>
      </c>
      <c r="L12" s="356" t="str">
        <f t="shared" si="0"/>
        <v/>
      </c>
      <c r="M12" s="356" t="str">
        <f>IF(D12="","",SUM(พค!AL10,มิย!AL10,กค!AL10,สค!AL10,กย!AL10,ตค!AL10))</f>
        <v/>
      </c>
      <c r="N12" s="356" t="str">
        <f>IF(D12="","",SUM(พค!AM10,มิย!AM10,กค!AM10,สค!AM10,กย!AM10,ตค!AM10))</f>
        <v/>
      </c>
      <c r="O12" s="356" t="str">
        <f>IF(D12="","",SUM(พค!AN10,มิย!AN10,กค!AN10,สค!AN10,กย!AN10,ตค!AN10))</f>
        <v/>
      </c>
      <c r="P12" s="417" t="str">
        <f t="shared" si="1"/>
        <v/>
      </c>
      <c r="Q12" s="356" t="str">
        <f t="shared" si="2"/>
        <v/>
      </c>
      <c r="R12" s="229"/>
      <c r="S12" s="414"/>
    </row>
    <row r="13" spans="2:19" s="231" customFormat="1" ht="17.45" customHeight="1">
      <c r="B13" s="414"/>
      <c r="C13" s="229"/>
      <c r="D13" s="356" t="str">
        <f>IF(ข้อมูลนร.2!D11="","",ข้อมูลนร.2!D11)</f>
        <v/>
      </c>
      <c r="E13" s="418" t="str">
        <f>IF(ข้อมูลนร.2!G11="","",ข้อมูลนร.2!G11)</f>
        <v/>
      </c>
      <c r="F13" s="416" t="str">
        <f>IF(สรุปเวลาเรียน!E11="","",สรุปเวลาเรียน!E11)</f>
        <v/>
      </c>
      <c r="G13" s="356" t="str">
        <f>IF(สรุปเวลาเรียน!F11="","",สรุปเวลาเรียน!F11)</f>
        <v/>
      </c>
      <c r="H13" s="356" t="str">
        <f>IF(สรุปเวลาเรียน!G11="","",สรุปเวลาเรียน!G11)</f>
        <v/>
      </c>
      <c r="I13" s="356" t="str">
        <f>IF(สรุปเวลาเรียน!H11="","",สรุปเวลาเรียน!H11)</f>
        <v/>
      </c>
      <c r="J13" s="356" t="str">
        <f>IF(สรุปเวลาเรียน!I11="","",สรุปเวลาเรียน!I11)</f>
        <v/>
      </c>
      <c r="K13" s="356" t="str">
        <f>IF(สรุปเวลาเรียน!J11="","",สรุปเวลาเรียน!J11)</f>
        <v/>
      </c>
      <c r="L13" s="356" t="str">
        <f t="shared" si="0"/>
        <v/>
      </c>
      <c r="M13" s="356" t="str">
        <f>IF(D13="","",SUM(พค!AL11,มิย!AL11,กค!AL11,สค!AL11,กย!AL11,ตค!AL11))</f>
        <v/>
      </c>
      <c r="N13" s="356" t="str">
        <f>IF(D13="","",SUM(พค!AM11,มิย!AM11,กค!AM11,สค!AM11,กย!AM11,ตค!AM11))</f>
        <v/>
      </c>
      <c r="O13" s="356" t="str">
        <f>IF(D13="","",SUM(พค!AN11,มิย!AN11,กค!AN11,สค!AN11,กย!AN11,ตค!AN11))</f>
        <v/>
      </c>
      <c r="P13" s="417" t="str">
        <f t="shared" si="1"/>
        <v/>
      </c>
      <c r="Q13" s="356" t="str">
        <f t="shared" si="2"/>
        <v/>
      </c>
      <c r="R13" s="229"/>
      <c r="S13" s="414"/>
    </row>
    <row r="14" spans="2:19" s="231" customFormat="1" ht="17.45" customHeight="1">
      <c r="B14" s="414"/>
      <c r="C14" s="229"/>
      <c r="D14" s="356" t="str">
        <f>IF(ข้อมูลนร.2!D12="","",ข้อมูลนร.2!D12)</f>
        <v/>
      </c>
      <c r="E14" s="418" t="str">
        <f>IF(ข้อมูลนร.2!G12="","",ข้อมูลนร.2!G12)</f>
        <v/>
      </c>
      <c r="F14" s="416" t="str">
        <f>IF(สรุปเวลาเรียน!E12="","",สรุปเวลาเรียน!E12)</f>
        <v/>
      </c>
      <c r="G14" s="356" t="str">
        <f>IF(สรุปเวลาเรียน!F12="","",สรุปเวลาเรียน!F12)</f>
        <v/>
      </c>
      <c r="H14" s="356" t="str">
        <f>IF(สรุปเวลาเรียน!G12="","",สรุปเวลาเรียน!G12)</f>
        <v/>
      </c>
      <c r="I14" s="356" t="str">
        <f>IF(สรุปเวลาเรียน!H12="","",สรุปเวลาเรียน!H12)</f>
        <v/>
      </c>
      <c r="J14" s="356" t="str">
        <f>IF(สรุปเวลาเรียน!I12="","",สรุปเวลาเรียน!I12)</f>
        <v/>
      </c>
      <c r="K14" s="356" t="str">
        <f>IF(สรุปเวลาเรียน!J12="","",สรุปเวลาเรียน!J12)</f>
        <v/>
      </c>
      <c r="L14" s="356" t="str">
        <f t="shared" si="0"/>
        <v/>
      </c>
      <c r="M14" s="356" t="str">
        <f>IF(D14="","",SUM(พค!AL12,มิย!AL12,กค!AL12,สค!AL12,กย!AL12,ตค!AL12))</f>
        <v/>
      </c>
      <c r="N14" s="356" t="str">
        <f>IF(D14="","",SUM(พค!AM12,มิย!AM12,กค!AM12,สค!AM12,กย!AM12,ตค!AM12))</f>
        <v/>
      </c>
      <c r="O14" s="356" t="str">
        <f>IF(D14="","",SUM(พค!AN12,มิย!AN12,กค!AN12,สค!AN12,กย!AN12,ตค!AN12))</f>
        <v/>
      </c>
      <c r="P14" s="417" t="str">
        <f t="shared" si="1"/>
        <v/>
      </c>
      <c r="Q14" s="356" t="str">
        <f t="shared" si="2"/>
        <v/>
      </c>
      <c r="R14" s="229"/>
      <c r="S14" s="414"/>
    </row>
    <row r="15" spans="2:19" s="231" customFormat="1" ht="17.45" customHeight="1">
      <c r="B15" s="414"/>
      <c r="C15" s="229"/>
      <c r="D15" s="356" t="str">
        <f>IF(ข้อมูลนร.2!D13="","",ข้อมูลนร.2!D13)</f>
        <v/>
      </c>
      <c r="E15" s="418" t="str">
        <f>IF(ข้อมูลนร.2!G13="","",ข้อมูลนร.2!G13)</f>
        <v/>
      </c>
      <c r="F15" s="416" t="str">
        <f>IF(สรุปเวลาเรียน!E13="","",สรุปเวลาเรียน!E13)</f>
        <v/>
      </c>
      <c r="G15" s="356" t="str">
        <f>IF(สรุปเวลาเรียน!F13="","",สรุปเวลาเรียน!F13)</f>
        <v/>
      </c>
      <c r="H15" s="356" t="str">
        <f>IF(สรุปเวลาเรียน!G13="","",สรุปเวลาเรียน!G13)</f>
        <v/>
      </c>
      <c r="I15" s="356" t="str">
        <f>IF(สรุปเวลาเรียน!H13="","",สรุปเวลาเรียน!H13)</f>
        <v/>
      </c>
      <c r="J15" s="356" t="str">
        <f>IF(สรุปเวลาเรียน!I13="","",สรุปเวลาเรียน!I13)</f>
        <v/>
      </c>
      <c r="K15" s="356" t="str">
        <f>IF(สรุปเวลาเรียน!J13="","",สรุปเวลาเรียน!J13)</f>
        <v/>
      </c>
      <c r="L15" s="356" t="str">
        <f t="shared" si="0"/>
        <v/>
      </c>
      <c r="M15" s="356" t="str">
        <f>IF(D15="","",SUM(พค!AL13,มิย!AL13,กค!AL13,สค!AL13,กย!AL13,ตค!AL13))</f>
        <v/>
      </c>
      <c r="N15" s="356" t="str">
        <f>IF(D15="","",SUM(พค!AM13,มิย!AM13,กค!AM13,สค!AM13,กย!AM13,ตค!AM13))</f>
        <v/>
      </c>
      <c r="O15" s="356" t="str">
        <f>IF(D15="","",SUM(พค!AN13,มิย!AN13,กค!AN13,สค!AN13,กย!AN13,ตค!AN13))</f>
        <v/>
      </c>
      <c r="P15" s="417" t="str">
        <f t="shared" si="1"/>
        <v/>
      </c>
      <c r="Q15" s="356" t="str">
        <f t="shared" si="2"/>
        <v/>
      </c>
      <c r="R15" s="229"/>
      <c r="S15" s="414"/>
    </row>
    <row r="16" spans="2:19" s="231" customFormat="1" ht="17.45" customHeight="1">
      <c r="B16" s="414"/>
      <c r="C16" s="229"/>
      <c r="D16" s="356" t="str">
        <f>IF(ข้อมูลนร.2!D14="","",ข้อมูลนร.2!D14)</f>
        <v/>
      </c>
      <c r="E16" s="418" t="str">
        <f>IF(ข้อมูลนร.2!G14="","",ข้อมูลนร.2!G14)</f>
        <v/>
      </c>
      <c r="F16" s="416" t="str">
        <f>IF(สรุปเวลาเรียน!E14="","",สรุปเวลาเรียน!E14)</f>
        <v/>
      </c>
      <c r="G16" s="356" t="str">
        <f>IF(สรุปเวลาเรียน!F14="","",สรุปเวลาเรียน!F14)</f>
        <v/>
      </c>
      <c r="H16" s="356" t="str">
        <f>IF(สรุปเวลาเรียน!G14="","",สรุปเวลาเรียน!G14)</f>
        <v/>
      </c>
      <c r="I16" s="356" t="str">
        <f>IF(สรุปเวลาเรียน!H14="","",สรุปเวลาเรียน!H14)</f>
        <v/>
      </c>
      <c r="J16" s="356" t="str">
        <f>IF(สรุปเวลาเรียน!I14="","",สรุปเวลาเรียน!I14)</f>
        <v/>
      </c>
      <c r="K16" s="356" t="str">
        <f>IF(สรุปเวลาเรียน!J14="","",สรุปเวลาเรียน!J14)</f>
        <v/>
      </c>
      <c r="L16" s="356" t="str">
        <f t="shared" si="0"/>
        <v/>
      </c>
      <c r="M16" s="356" t="str">
        <f>IF(D16="","",SUM(พค!AL14,มิย!AL14,กค!AL14,สค!AL14,กย!AL14,ตค!AL14))</f>
        <v/>
      </c>
      <c r="N16" s="356" t="str">
        <f>IF(D16="","",SUM(พค!AM14,มิย!AM14,กค!AM14,สค!AM14,กย!AM14,ตค!AM14))</f>
        <v/>
      </c>
      <c r="O16" s="356" t="str">
        <f>IF(D16="","",SUM(พค!AN14,มิย!AN14,กค!AN14,สค!AN14,กย!AN14,ตค!AN14))</f>
        <v/>
      </c>
      <c r="P16" s="417" t="str">
        <f t="shared" si="1"/>
        <v/>
      </c>
      <c r="Q16" s="356" t="str">
        <f t="shared" si="2"/>
        <v/>
      </c>
      <c r="R16" s="229"/>
      <c r="S16" s="414"/>
    </row>
    <row r="17" spans="2:19" s="231" customFormat="1" ht="17.45" customHeight="1">
      <c r="B17" s="414"/>
      <c r="C17" s="229"/>
      <c r="D17" s="356" t="str">
        <f>IF(ข้อมูลนร.2!D15="","",ข้อมูลนร.2!D15)</f>
        <v/>
      </c>
      <c r="E17" s="418" t="str">
        <f>IF(ข้อมูลนร.2!G15="","",ข้อมูลนร.2!G15)</f>
        <v/>
      </c>
      <c r="F17" s="416" t="str">
        <f>IF(สรุปเวลาเรียน!E15="","",สรุปเวลาเรียน!E15)</f>
        <v/>
      </c>
      <c r="G17" s="356" t="str">
        <f>IF(สรุปเวลาเรียน!F15="","",สรุปเวลาเรียน!F15)</f>
        <v/>
      </c>
      <c r="H17" s="356" t="str">
        <f>IF(สรุปเวลาเรียน!G15="","",สรุปเวลาเรียน!G15)</f>
        <v/>
      </c>
      <c r="I17" s="356" t="str">
        <f>IF(สรุปเวลาเรียน!H15="","",สรุปเวลาเรียน!H15)</f>
        <v/>
      </c>
      <c r="J17" s="356" t="str">
        <f>IF(สรุปเวลาเรียน!I15="","",สรุปเวลาเรียน!I15)</f>
        <v/>
      </c>
      <c r="K17" s="356" t="str">
        <f>IF(สรุปเวลาเรียน!J15="","",สรุปเวลาเรียน!J15)</f>
        <v/>
      </c>
      <c r="L17" s="356" t="str">
        <f t="shared" si="0"/>
        <v/>
      </c>
      <c r="M17" s="356" t="str">
        <f>IF(D17="","",SUM(พค!AL15,มิย!AL15,กค!AL15,สค!AL15,กย!AL15,ตค!AL15))</f>
        <v/>
      </c>
      <c r="N17" s="356" t="str">
        <f>IF(D17="","",SUM(พค!AM15,มิย!AM15,กค!AM15,สค!AM15,กย!AM15,ตค!AM15))</f>
        <v/>
      </c>
      <c r="O17" s="356" t="str">
        <f>IF(D17="","",SUM(พค!AN15,มิย!AN15,กค!AN15,สค!AN15,กย!AN15,ตค!AN15))</f>
        <v/>
      </c>
      <c r="P17" s="417" t="str">
        <f t="shared" si="1"/>
        <v/>
      </c>
      <c r="Q17" s="356" t="str">
        <f t="shared" si="2"/>
        <v/>
      </c>
      <c r="R17" s="229"/>
      <c r="S17" s="414"/>
    </row>
    <row r="18" spans="2:19" s="231" customFormat="1" ht="17.45" customHeight="1">
      <c r="B18" s="414"/>
      <c r="C18" s="229"/>
      <c r="D18" s="356" t="str">
        <f>IF(ข้อมูลนร.2!D16="","",ข้อมูลนร.2!D16)</f>
        <v/>
      </c>
      <c r="E18" s="418" t="str">
        <f>IF(ข้อมูลนร.2!G16="","",ข้อมูลนร.2!G16)</f>
        <v/>
      </c>
      <c r="F18" s="416" t="str">
        <f>IF(สรุปเวลาเรียน!E16="","",สรุปเวลาเรียน!E16)</f>
        <v/>
      </c>
      <c r="G18" s="356" t="str">
        <f>IF(สรุปเวลาเรียน!F16="","",สรุปเวลาเรียน!F16)</f>
        <v/>
      </c>
      <c r="H18" s="356" t="str">
        <f>IF(สรุปเวลาเรียน!G16="","",สรุปเวลาเรียน!G16)</f>
        <v/>
      </c>
      <c r="I18" s="356" t="str">
        <f>IF(สรุปเวลาเรียน!H16="","",สรุปเวลาเรียน!H16)</f>
        <v/>
      </c>
      <c r="J18" s="356" t="str">
        <f>IF(สรุปเวลาเรียน!I16="","",สรุปเวลาเรียน!I16)</f>
        <v/>
      </c>
      <c r="K18" s="356" t="str">
        <f>IF(สรุปเวลาเรียน!J16="","",สรุปเวลาเรียน!J16)</f>
        <v/>
      </c>
      <c r="L18" s="356" t="str">
        <f t="shared" si="0"/>
        <v/>
      </c>
      <c r="M18" s="356" t="str">
        <f>IF(D18="","",SUM(พค!AL16,มิย!AL16,กค!AL16,สค!AL16,กย!AL16,ตค!AL16))</f>
        <v/>
      </c>
      <c r="N18" s="356" t="str">
        <f>IF(D18="","",SUM(พค!AM16,มิย!AM16,กค!AM16,สค!AM16,กย!AM16,ตค!AM16))</f>
        <v/>
      </c>
      <c r="O18" s="356" t="str">
        <f>IF(D18="","",SUM(พค!AN16,มิย!AN16,กค!AN16,สค!AN16,กย!AN16,ตค!AN16))</f>
        <v/>
      </c>
      <c r="P18" s="417" t="str">
        <f t="shared" si="1"/>
        <v/>
      </c>
      <c r="Q18" s="356" t="str">
        <f t="shared" si="2"/>
        <v/>
      </c>
      <c r="R18" s="229"/>
      <c r="S18" s="414"/>
    </row>
    <row r="19" spans="2:19" s="231" customFormat="1" ht="17.45" customHeight="1">
      <c r="B19" s="414"/>
      <c r="C19" s="229"/>
      <c r="D19" s="356" t="str">
        <f>IF(ข้อมูลนร.2!D17="","",ข้อมูลนร.2!D17)</f>
        <v/>
      </c>
      <c r="E19" s="418" t="str">
        <f>IF(ข้อมูลนร.2!G17="","",ข้อมูลนร.2!G17)</f>
        <v/>
      </c>
      <c r="F19" s="416" t="str">
        <f>IF(สรุปเวลาเรียน!E17="","",สรุปเวลาเรียน!E17)</f>
        <v/>
      </c>
      <c r="G19" s="356" t="str">
        <f>IF(สรุปเวลาเรียน!F17="","",สรุปเวลาเรียน!F17)</f>
        <v/>
      </c>
      <c r="H19" s="356" t="str">
        <f>IF(สรุปเวลาเรียน!G17="","",สรุปเวลาเรียน!G17)</f>
        <v/>
      </c>
      <c r="I19" s="356" t="str">
        <f>IF(สรุปเวลาเรียน!H17="","",สรุปเวลาเรียน!H17)</f>
        <v/>
      </c>
      <c r="J19" s="356" t="str">
        <f>IF(สรุปเวลาเรียน!I17="","",สรุปเวลาเรียน!I17)</f>
        <v/>
      </c>
      <c r="K19" s="356" t="str">
        <f>IF(สรุปเวลาเรียน!J17="","",สรุปเวลาเรียน!J17)</f>
        <v/>
      </c>
      <c r="L19" s="356" t="str">
        <f t="shared" si="0"/>
        <v/>
      </c>
      <c r="M19" s="356" t="str">
        <f>IF(D19="","",SUM(พค!AL17,มิย!AL17,กค!AL17,สค!AL17,กย!AL17,ตค!AL17))</f>
        <v/>
      </c>
      <c r="N19" s="356" t="str">
        <f>IF(D19="","",SUM(พค!AM17,มิย!AM17,กค!AM17,สค!AM17,กย!AM17,ตค!AM17))</f>
        <v/>
      </c>
      <c r="O19" s="356" t="str">
        <f>IF(D19="","",SUM(พค!AN17,มิย!AN17,กค!AN17,สค!AN17,กย!AN17,ตค!AN17))</f>
        <v/>
      </c>
      <c r="P19" s="417" t="str">
        <f t="shared" si="1"/>
        <v/>
      </c>
      <c r="Q19" s="356" t="str">
        <f t="shared" si="2"/>
        <v/>
      </c>
      <c r="R19" s="229"/>
      <c r="S19" s="414"/>
    </row>
    <row r="20" spans="2:19" s="231" customFormat="1" ht="17.45" customHeight="1">
      <c r="B20" s="414"/>
      <c r="C20" s="229"/>
      <c r="D20" s="356" t="str">
        <f>IF(ข้อมูลนร.2!D18="","",ข้อมูลนร.2!D18)</f>
        <v/>
      </c>
      <c r="E20" s="418" t="str">
        <f>IF(ข้อมูลนร.2!G18="","",ข้อมูลนร.2!G18)</f>
        <v/>
      </c>
      <c r="F20" s="416" t="str">
        <f>IF(สรุปเวลาเรียน!E18="","",สรุปเวลาเรียน!E18)</f>
        <v/>
      </c>
      <c r="G20" s="356" t="str">
        <f>IF(สรุปเวลาเรียน!F18="","",สรุปเวลาเรียน!F18)</f>
        <v/>
      </c>
      <c r="H20" s="356" t="str">
        <f>IF(สรุปเวลาเรียน!G18="","",สรุปเวลาเรียน!G18)</f>
        <v/>
      </c>
      <c r="I20" s="356" t="str">
        <f>IF(สรุปเวลาเรียน!H18="","",สรุปเวลาเรียน!H18)</f>
        <v/>
      </c>
      <c r="J20" s="356" t="str">
        <f>IF(สรุปเวลาเรียน!I18="","",สรุปเวลาเรียน!I18)</f>
        <v/>
      </c>
      <c r="K20" s="356" t="str">
        <f>IF(สรุปเวลาเรียน!J18="","",สรุปเวลาเรียน!J18)</f>
        <v/>
      </c>
      <c r="L20" s="356" t="str">
        <f t="shared" si="0"/>
        <v/>
      </c>
      <c r="M20" s="356" t="str">
        <f>IF(D20="","",SUM(พค!AL18,มิย!AL18,กค!AL18,สค!AL18,กย!AL18,ตค!AL18))</f>
        <v/>
      </c>
      <c r="N20" s="356" t="str">
        <f>IF(D20="","",SUM(พค!AM18,มิย!AM18,กค!AM18,สค!AM18,กย!AM18,ตค!AM18))</f>
        <v/>
      </c>
      <c r="O20" s="356" t="str">
        <f>IF(D20="","",SUM(พค!AN18,มิย!AN18,กค!AN18,สค!AN18,กย!AN18,ตค!AN18))</f>
        <v/>
      </c>
      <c r="P20" s="417" t="str">
        <f t="shared" si="1"/>
        <v/>
      </c>
      <c r="Q20" s="356" t="str">
        <f t="shared" si="2"/>
        <v/>
      </c>
      <c r="R20" s="229"/>
      <c r="S20" s="414"/>
    </row>
    <row r="21" spans="2:19" s="231" customFormat="1" ht="17.45" customHeight="1">
      <c r="B21" s="414"/>
      <c r="C21" s="229"/>
      <c r="D21" s="356" t="str">
        <f>IF(ข้อมูลนร.2!D19="","",ข้อมูลนร.2!D19)</f>
        <v/>
      </c>
      <c r="E21" s="418" t="str">
        <f>IF(ข้อมูลนร.2!G19="","",ข้อมูลนร.2!G19)</f>
        <v/>
      </c>
      <c r="F21" s="416" t="str">
        <f>IF(สรุปเวลาเรียน!E19="","",สรุปเวลาเรียน!E19)</f>
        <v/>
      </c>
      <c r="G21" s="356" t="str">
        <f>IF(สรุปเวลาเรียน!F19="","",สรุปเวลาเรียน!F19)</f>
        <v/>
      </c>
      <c r="H21" s="356" t="str">
        <f>IF(สรุปเวลาเรียน!G19="","",สรุปเวลาเรียน!G19)</f>
        <v/>
      </c>
      <c r="I21" s="356" t="str">
        <f>IF(สรุปเวลาเรียน!H19="","",สรุปเวลาเรียน!H19)</f>
        <v/>
      </c>
      <c r="J21" s="356" t="str">
        <f>IF(สรุปเวลาเรียน!I19="","",สรุปเวลาเรียน!I19)</f>
        <v/>
      </c>
      <c r="K21" s="356" t="str">
        <f>IF(สรุปเวลาเรียน!J19="","",สรุปเวลาเรียน!J19)</f>
        <v/>
      </c>
      <c r="L21" s="356" t="str">
        <f t="shared" si="0"/>
        <v/>
      </c>
      <c r="M21" s="356" t="str">
        <f>IF(D21="","",SUM(พค!AL19,มิย!AL19,กค!AL19,สค!AL19,กย!AL19,ตค!AL19))</f>
        <v/>
      </c>
      <c r="N21" s="356" t="str">
        <f>IF(D21="","",SUM(พค!AM19,มิย!AM19,กค!AM19,สค!AM19,กย!AM19,ตค!AM19))</f>
        <v/>
      </c>
      <c r="O21" s="356" t="str">
        <f>IF(D21="","",SUM(พค!AN19,มิย!AN19,กค!AN19,สค!AN19,กย!AN19,ตค!AN19))</f>
        <v/>
      </c>
      <c r="P21" s="417" t="str">
        <f t="shared" si="1"/>
        <v/>
      </c>
      <c r="Q21" s="356" t="str">
        <f t="shared" si="2"/>
        <v/>
      </c>
      <c r="R21" s="229"/>
      <c r="S21" s="414"/>
    </row>
    <row r="22" spans="2:19" s="231" customFormat="1" ht="17.45" customHeight="1">
      <c r="B22" s="414"/>
      <c r="C22" s="229"/>
      <c r="D22" s="356" t="str">
        <f>IF(ข้อมูลนร.2!D20="","",ข้อมูลนร.2!D20)</f>
        <v/>
      </c>
      <c r="E22" s="418" t="str">
        <f>IF(ข้อมูลนร.2!G20="","",ข้อมูลนร.2!G20)</f>
        <v/>
      </c>
      <c r="F22" s="416" t="str">
        <f>IF(สรุปเวลาเรียน!E20="","",สรุปเวลาเรียน!E20)</f>
        <v/>
      </c>
      <c r="G22" s="356" t="str">
        <f>IF(สรุปเวลาเรียน!F20="","",สรุปเวลาเรียน!F20)</f>
        <v/>
      </c>
      <c r="H22" s="356" t="str">
        <f>IF(สรุปเวลาเรียน!G20="","",สรุปเวลาเรียน!G20)</f>
        <v/>
      </c>
      <c r="I22" s="356" t="str">
        <f>IF(สรุปเวลาเรียน!H20="","",สรุปเวลาเรียน!H20)</f>
        <v/>
      </c>
      <c r="J22" s="356" t="str">
        <f>IF(สรุปเวลาเรียน!I20="","",สรุปเวลาเรียน!I20)</f>
        <v/>
      </c>
      <c r="K22" s="356" t="str">
        <f>IF(สรุปเวลาเรียน!J20="","",สรุปเวลาเรียน!J20)</f>
        <v/>
      </c>
      <c r="L22" s="356" t="str">
        <f t="shared" si="0"/>
        <v/>
      </c>
      <c r="M22" s="356" t="str">
        <f>IF(D22="","",SUM(พค!AL20,มิย!AL20,กค!AL20,สค!AL20,กย!AL20,ตค!AL20))</f>
        <v/>
      </c>
      <c r="N22" s="356" t="str">
        <f>IF(D22="","",SUM(พค!AM20,มิย!AM20,กค!AM20,สค!AM20,กย!AM20,ตค!AM20))</f>
        <v/>
      </c>
      <c r="O22" s="356" t="str">
        <f>IF(D22="","",SUM(พค!AN20,มิย!AN20,กค!AN20,สค!AN20,กย!AN20,ตค!AN20))</f>
        <v/>
      </c>
      <c r="P22" s="417" t="str">
        <f t="shared" si="1"/>
        <v/>
      </c>
      <c r="Q22" s="356" t="str">
        <f t="shared" si="2"/>
        <v/>
      </c>
      <c r="R22" s="229"/>
      <c r="S22" s="414"/>
    </row>
    <row r="23" spans="2:19" s="231" customFormat="1" ht="17.45" customHeight="1">
      <c r="B23" s="414"/>
      <c r="C23" s="229"/>
      <c r="D23" s="356" t="str">
        <f>IF(ข้อมูลนร.2!D21="","",ข้อมูลนร.2!D21)</f>
        <v/>
      </c>
      <c r="E23" s="418" t="str">
        <f>IF(ข้อมูลนร.2!G21="","",ข้อมูลนร.2!G21)</f>
        <v/>
      </c>
      <c r="F23" s="416" t="str">
        <f>IF(สรุปเวลาเรียน!E21="","",สรุปเวลาเรียน!E21)</f>
        <v/>
      </c>
      <c r="G23" s="356" t="str">
        <f>IF(สรุปเวลาเรียน!F21="","",สรุปเวลาเรียน!F21)</f>
        <v/>
      </c>
      <c r="H23" s="356" t="str">
        <f>IF(สรุปเวลาเรียน!G21="","",สรุปเวลาเรียน!G21)</f>
        <v/>
      </c>
      <c r="I23" s="356" t="str">
        <f>IF(สรุปเวลาเรียน!H21="","",สรุปเวลาเรียน!H21)</f>
        <v/>
      </c>
      <c r="J23" s="356" t="str">
        <f>IF(สรุปเวลาเรียน!I21="","",สรุปเวลาเรียน!I21)</f>
        <v/>
      </c>
      <c r="K23" s="356" t="str">
        <f>IF(สรุปเวลาเรียน!J21="","",สรุปเวลาเรียน!J21)</f>
        <v/>
      </c>
      <c r="L23" s="356" t="str">
        <f t="shared" si="0"/>
        <v/>
      </c>
      <c r="M23" s="356" t="str">
        <f>IF(D23="","",SUM(พค!AL21,มิย!AL21,กค!AL21,สค!AL21,กย!AL21,ตค!AL21))</f>
        <v/>
      </c>
      <c r="N23" s="356" t="str">
        <f>IF(D23="","",SUM(พค!AM21,มิย!AM21,กค!AM21,สค!AM21,กย!AM21,ตค!AM21))</f>
        <v/>
      </c>
      <c r="O23" s="356" t="str">
        <f>IF(D23="","",SUM(พค!AN21,มิย!AN21,กค!AN21,สค!AN21,กย!AN21,ตค!AN21))</f>
        <v/>
      </c>
      <c r="P23" s="417" t="str">
        <f t="shared" si="1"/>
        <v/>
      </c>
      <c r="Q23" s="356" t="str">
        <f t="shared" si="2"/>
        <v/>
      </c>
      <c r="R23" s="229"/>
      <c r="S23" s="414"/>
    </row>
    <row r="24" spans="2:19" s="231" customFormat="1" ht="17.45" customHeight="1">
      <c r="B24" s="414"/>
      <c r="C24" s="229"/>
      <c r="D24" s="356" t="str">
        <f>IF(ข้อมูลนร.2!D22="","",ข้อมูลนร.2!D22)</f>
        <v/>
      </c>
      <c r="E24" s="418" t="str">
        <f>IF(ข้อมูลนร.2!G22="","",ข้อมูลนร.2!G22)</f>
        <v/>
      </c>
      <c r="F24" s="416" t="str">
        <f>IF(สรุปเวลาเรียน!E22="","",สรุปเวลาเรียน!E22)</f>
        <v/>
      </c>
      <c r="G24" s="356" t="str">
        <f>IF(สรุปเวลาเรียน!F22="","",สรุปเวลาเรียน!F22)</f>
        <v/>
      </c>
      <c r="H24" s="356" t="str">
        <f>IF(สรุปเวลาเรียน!G22="","",สรุปเวลาเรียน!G22)</f>
        <v/>
      </c>
      <c r="I24" s="356" t="str">
        <f>IF(สรุปเวลาเรียน!H22="","",สรุปเวลาเรียน!H22)</f>
        <v/>
      </c>
      <c r="J24" s="356" t="str">
        <f>IF(สรุปเวลาเรียน!I22="","",สรุปเวลาเรียน!I22)</f>
        <v/>
      </c>
      <c r="K24" s="356" t="str">
        <f>IF(สรุปเวลาเรียน!J22="","",สรุปเวลาเรียน!J22)</f>
        <v/>
      </c>
      <c r="L24" s="356" t="str">
        <f t="shared" si="0"/>
        <v/>
      </c>
      <c r="M24" s="356" t="str">
        <f>IF(D24="","",SUM(พค!AL22,มิย!AL22,กค!AL22,สค!AL22,กย!AL22,ตค!AL22))</f>
        <v/>
      </c>
      <c r="N24" s="356" t="str">
        <f>IF(D24="","",SUM(พค!AM22,มิย!AM22,กค!AM22,สค!AM22,กย!AM22,ตค!AM22))</f>
        <v/>
      </c>
      <c r="O24" s="356" t="str">
        <f>IF(D24="","",SUM(พค!AN22,มิย!AN22,กค!AN22,สค!AN22,กย!AN22,ตค!AN22))</f>
        <v/>
      </c>
      <c r="P24" s="417" t="str">
        <f t="shared" si="1"/>
        <v/>
      </c>
      <c r="Q24" s="356" t="str">
        <f t="shared" si="2"/>
        <v/>
      </c>
      <c r="R24" s="229"/>
      <c r="S24" s="414"/>
    </row>
    <row r="25" spans="2:19" s="231" customFormat="1" ht="17.45" customHeight="1">
      <c r="B25" s="414"/>
      <c r="C25" s="229"/>
      <c r="D25" s="356" t="str">
        <f>IF(ข้อมูลนร.2!D23="","",ข้อมูลนร.2!D23)</f>
        <v/>
      </c>
      <c r="E25" s="418" t="str">
        <f>IF(ข้อมูลนร.2!G23="","",ข้อมูลนร.2!G23)</f>
        <v/>
      </c>
      <c r="F25" s="416" t="str">
        <f>IF(สรุปเวลาเรียน!E23="","",สรุปเวลาเรียน!E23)</f>
        <v/>
      </c>
      <c r="G25" s="356" t="str">
        <f>IF(สรุปเวลาเรียน!F23="","",สรุปเวลาเรียน!F23)</f>
        <v/>
      </c>
      <c r="H25" s="356" t="str">
        <f>IF(สรุปเวลาเรียน!G23="","",สรุปเวลาเรียน!G23)</f>
        <v/>
      </c>
      <c r="I25" s="356" t="str">
        <f>IF(สรุปเวลาเรียน!H23="","",สรุปเวลาเรียน!H23)</f>
        <v/>
      </c>
      <c r="J25" s="356" t="str">
        <f>IF(สรุปเวลาเรียน!I23="","",สรุปเวลาเรียน!I23)</f>
        <v/>
      </c>
      <c r="K25" s="356" t="str">
        <f>IF(สรุปเวลาเรียน!J23="","",สรุปเวลาเรียน!J23)</f>
        <v/>
      </c>
      <c r="L25" s="356" t="str">
        <f t="shared" si="0"/>
        <v/>
      </c>
      <c r="M25" s="356" t="str">
        <f>IF(D25="","",SUM(พค!AL23,มิย!AL23,กค!AL23,สค!AL23,กย!AL23,ตค!AL23))</f>
        <v/>
      </c>
      <c r="N25" s="356" t="str">
        <f>IF(D25="","",SUM(พค!AM23,มิย!AM23,กค!AM23,สค!AM23,กย!AM23,ตค!AM23))</f>
        <v/>
      </c>
      <c r="O25" s="356" t="str">
        <f>IF(D25="","",SUM(พค!AN23,มิย!AN23,กค!AN23,สค!AN23,กย!AN23,ตค!AN23))</f>
        <v/>
      </c>
      <c r="P25" s="417" t="str">
        <f t="shared" si="1"/>
        <v/>
      </c>
      <c r="Q25" s="356" t="str">
        <f t="shared" si="2"/>
        <v/>
      </c>
      <c r="R25" s="229"/>
      <c r="S25" s="414"/>
    </row>
    <row r="26" spans="2:19" s="231" customFormat="1" ht="17.45" customHeight="1">
      <c r="B26" s="414"/>
      <c r="C26" s="229"/>
      <c r="D26" s="356" t="str">
        <f>IF(ข้อมูลนร.2!D24="","",ข้อมูลนร.2!D24)</f>
        <v/>
      </c>
      <c r="E26" s="418" t="str">
        <f>IF(ข้อมูลนร.2!G24="","",ข้อมูลนร.2!G24)</f>
        <v/>
      </c>
      <c r="F26" s="416" t="str">
        <f>IF(สรุปเวลาเรียน!E24="","",สรุปเวลาเรียน!E24)</f>
        <v/>
      </c>
      <c r="G26" s="356" t="str">
        <f>IF(สรุปเวลาเรียน!F24="","",สรุปเวลาเรียน!F24)</f>
        <v/>
      </c>
      <c r="H26" s="356" t="str">
        <f>IF(สรุปเวลาเรียน!G24="","",สรุปเวลาเรียน!G24)</f>
        <v/>
      </c>
      <c r="I26" s="356" t="str">
        <f>IF(สรุปเวลาเรียน!H24="","",สรุปเวลาเรียน!H24)</f>
        <v/>
      </c>
      <c r="J26" s="356" t="str">
        <f>IF(สรุปเวลาเรียน!I24="","",สรุปเวลาเรียน!I24)</f>
        <v/>
      </c>
      <c r="K26" s="356" t="str">
        <f>IF(สรุปเวลาเรียน!J24="","",สรุปเวลาเรียน!J24)</f>
        <v/>
      </c>
      <c r="L26" s="356" t="str">
        <f t="shared" si="0"/>
        <v/>
      </c>
      <c r="M26" s="356" t="str">
        <f>IF(D26="","",SUM(พค!AL24,มิย!AL24,กค!AL24,สค!AL24,กย!AL24,ตค!AL24))</f>
        <v/>
      </c>
      <c r="N26" s="356" t="str">
        <f>IF(D26="","",SUM(พค!AM24,มิย!AM24,กค!AM24,สค!AM24,กย!AM24,ตค!AM24))</f>
        <v/>
      </c>
      <c r="O26" s="356" t="str">
        <f>IF(D26="","",SUM(พค!AN24,มิย!AN24,กค!AN24,สค!AN24,กย!AN24,ตค!AN24))</f>
        <v/>
      </c>
      <c r="P26" s="417" t="str">
        <f t="shared" si="1"/>
        <v/>
      </c>
      <c r="Q26" s="356" t="str">
        <f t="shared" si="2"/>
        <v/>
      </c>
      <c r="R26" s="229"/>
      <c r="S26" s="414"/>
    </row>
    <row r="27" spans="2:19" s="231" customFormat="1" ht="17.45" customHeight="1">
      <c r="B27" s="414"/>
      <c r="C27" s="229"/>
      <c r="D27" s="356" t="str">
        <f>IF(ข้อมูลนร.2!D25="","",ข้อมูลนร.2!D25)</f>
        <v/>
      </c>
      <c r="E27" s="418" t="str">
        <f>IF(ข้อมูลนร.2!G25="","",ข้อมูลนร.2!G25)</f>
        <v/>
      </c>
      <c r="F27" s="416" t="str">
        <f>IF(สรุปเวลาเรียน!E25="","",สรุปเวลาเรียน!E25)</f>
        <v/>
      </c>
      <c r="G27" s="356" t="str">
        <f>IF(สรุปเวลาเรียน!F25="","",สรุปเวลาเรียน!F25)</f>
        <v/>
      </c>
      <c r="H27" s="356" t="str">
        <f>IF(สรุปเวลาเรียน!G25="","",สรุปเวลาเรียน!G25)</f>
        <v/>
      </c>
      <c r="I27" s="356" t="str">
        <f>IF(สรุปเวลาเรียน!H25="","",สรุปเวลาเรียน!H25)</f>
        <v/>
      </c>
      <c r="J27" s="356" t="str">
        <f>IF(สรุปเวลาเรียน!I25="","",สรุปเวลาเรียน!I25)</f>
        <v/>
      </c>
      <c r="K27" s="356" t="str">
        <f>IF(สรุปเวลาเรียน!J25="","",สรุปเวลาเรียน!J25)</f>
        <v/>
      </c>
      <c r="L27" s="356" t="str">
        <f t="shared" si="0"/>
        <v/>
      </c>
      <c r="M27" s="356" t="str">
        <f>IF(D27="","",SUM(พค!AL25,มิย!AL25,กค!AL25,สค!AL25,กย!AL25,ตค!AL25))</f>
        <v/>
      </c>
      <c r="N27" s="356" t="str">
        <f>IF(D27="","",SUM(พค!AM25,มิย!AM25,กค!AM25,สค!AM25,กย!AM25,ตค!AM25))</f>
        <v/>
      </c>
      <c r="O27" s="356" t="str">
        <f>IF(D27="","",SUM(พค!AN25,มิย!AN25,กค!AN25,สค!AN25,กย!AN25,ตค!AN25))</f>
        <v/>
      </c>
      <c r="P27" s="417" t="str">
        <f t="shared" si="1"/>
        <v/>
      </c>
      <c r="Q27" s="356" t="str">
        <f t="shared" si="2"/>
        <v/>
      </c>
      <c r="R27" s="229"/>
      <c r="S27" s="414"/>
    </row>
    <row r="28" spans="2:19" s="231" customFormat="1" ht="17.45" customHeight="1">
      <c r="B28" s="414"/>
      <c r="C28" s="229"/>
      <c r="D28" s="356" t="str">
        <f>IF(ข้อมูลนร.2!D26="","",ข้อมูลนร.2!D26)</f>
        <v/>
      </c>
      <c r="E28" s="418" t="str">
        <f>IF(ข้อมูลนร.2!G26="","",ข้อมูลนร.2!G26)</f>
        <v/>
      </c>
      <c r="F28" s="416" t="str">
        <f>IF(สรุปเวลาเรียน!E26="","",สรุปเวลาเรียน!E26)</f>
        <v/>
      </c>
      <c r="G28" s="356" t="str">
        <f>IF(สรุปเวลาเรียน!F26="","",สรุปเวลาเรียน!F26)</f>
        <v/>
      </c>
      <c r="H28" s="356" t="str">
        <f>IF(สรุปเวลาเรียน!G26="","",สรุปเวลาเรียน!G26)</f>
        <v/>
      </c>
      <c r="I28" s="356" t="str">
        <f>IF(สรุปเวลาเรียน!H26="","",สรุปเวลาเรียน!H26)</f>
        <v/>
      </c>
      <c r="J28" s="356" t="str">
        <f>IF(สรุปเวลาเรียน!I26="","",สรุปเวลาเรียน!I26)</f>
        <v/>
      </c>
      <c r="K28" s="356" t="str">
        <f>IF(สรุปเวลาเรียน!J26="","",สรุปเวลาเรียน!J26)</f>
        <v/>
      </c>
      <c r="L28" s="356" t="str">
        <f t="shared" si="0"/>
        <v/>
      </c>
      <c r="M28" s="356" t="str">
        <f>IF(D28="","",SUM(พค!AL26,มิย!AL26,กค!AL26,สค!AL26,กย!AL26,ตค!AL26))</f>
        <v/>
      </c>
      <c r="N28" s="356" t="str">
        <f>IF(D28="","",SUM(พค!AM26,มิย!AM26,กค!AM26,สค!AM26,กย!AM26,ตค!AM26))</f>
        <v/>
      </c>
      <c r="O28" s="356" t="str">
        <f>IF(D28="","",SUM(พค!AN26,มิย!AN26,กค!AN26,สค!AN26,กย!AN26,ตค!AN26))</f>
        <v/>
      </c>
      <c r="P28" s="417" t="str">
        <f t="shared" si="1"/>
        <v/>
      </c>
      <c r="Q28" s="356" t="str">
        <f t="shared" si="2"/>
        <v/>
      </c>
      <c r="R28" s="229"/>
      <c r="S28" s="414"/>
    </row>
    <row r="29" spans="2:19" s="231" customFormat="1" ht="17.45" customHeight="1">
      <c r="B29" s="414"/>
      <c r="C29" s="229"/>
      <c r="D29" s="356" t="str">
        <f>IF(ข้อมูลนร.2!D27="","",ข้อมูลนร.2!D27)</f>
        <v/>
      </c>
      <c r="E29" s="418" t="str">
        <f>IF(ข้อมูลนร.2!G27="","",ข้อมูลนร.2!G27)</f>
        <v/>
      </c>
      <c r="F29" s="416" t="str">
        <f>IF(สรุปเวลาเรียน!E27="","",สรุปเวลาเรียน!E27)</f>
        <v/>
      </c>
      <c r="G29" s="356" t="str">
        <f>IF(สรุปเวลาเรียน!F27="","",สรุปเวลาเรียน!F27)</f>
        <v/>
      </c>
      <c r="H29" s="356" t="str">
        <f>IF(สรุปเวลาเรียน!G27="","",สรุปเวลาเรียน!G27)</f>
        <v/>
      </c>
      <c r="I29" s="356" t="str">
        <f>IF(สรุปเวลาเรียน!H27="","",สรุปเวลาเรียน!H27)</f>
        <v/>
      </c>
      <c r="J29" s="356" t="str">
        <f>IF(สรุปเวลาเรียน!I27="","",สรุปเวลาเรียน!I27)</f>
        <v/>
      </c>
      <c r="K29" s="356" t="str">
        <f>IF(สรุปเวลาเรียน!J27="","",สรุปเวลาเรียน!J27)</f>
        <v/>
      </c>
      <c r="L29" s="356" t="str">
        <f t="shared" si="0"/>
        <v/>
      </c>
      <c r="M29" s="356" t="str">
        <f>IF(D29="","",SUM(พค!AL27,มิย!AL27,กค!AL27,สค!AL27,กย!AL27,ตค!AL27))</f>
        <v/>
      </c>
      <c r="N29" s="356" t="str">
        <f>IF(D29="","",SUM(พค!AM27,มิย!AM27,กค!AM27,สค!AM27,กย!AM27,ตค!AM27))</f>
        <v/>
      </c>
      <c r="O29" s="356" t="str">
        <f>IF(D29="","",SUM(พค!AN27,มิย!AN27,กค!AN27,สค!AN27,กย!AN27,ตค!AN27))</f>
        <v/>
      </c>
      <c r="P29" s="417" t="str">
        <f t="shared" si="1"/>
        <v/>
      </c>
      <c r="Q29" s="356" t="str">
        <f t="shared" si="2"/>
        <v/>
      </c>
      <c r="R29" s="229"/>
      <c r="S29" s="414"/>
    </row>
    <row r="30" spans="2:19" s="231" customFormat="1" ht="17.45" customHeight="1">
      <c r="B30" s="414"/>
      <c r="C30" s="229"/>
      <c r="D30" s="356" t="str">
        <f>IF(ข้อมูลนร.2!D28="","",ข้อมูลนร.2!D28)</f>
        <v/>
      </c>
      <c r="E30" s="418" t="str">
        <f>IF(ข้อมูลนร.2!G28="","",ข้อมูลนร.2!G28)</f>
        <v/>
      </c>
      <c r="F30" s="416" t="str">
        <f>IF(สรุปเวลาเรียน!E28="","",สรุปเวลาเรียน!E28)</f>
        <v/>
      </c>
      <c r="G30" s="356" t="str">
        <f>IF(สรุปเวลาเรียน!F28="","",สรุปเวลาเรียน!F28)</f>
        <v/>
      </c>
      <c r="H30" s="356" t="str">
        <f>IF(สรุปเวลาเรียน!G28="","",สรุปเวลาเรียน!G28)</f>
        <v/>
      </c>
      <c r="I30" s="356" t="str">
        <f>IF(สรุปเวลาเรียน!H28="","",สรุปเวลาเรียน!H28)</f>
        <v/>
      </c>
      <c r="J30" s="356" t="str">
        <f>IF(สรุปเวลาเรียน!I28="","",สรุปเวลาเรียน!I28)</f>
        <v/>
      </c>
      <c r="K30" s="356" t="str">
        <f>IF(สรุปเวลาเรียน!J28="","",สรุปเวลาเรียน!J28)</f>
        <v/>
      </c>
      <c r="L30" s="356" t="str">
        <f t="shared" si="0"/>
        <v/>
      </c>
      <c r="M30" s="356" t="str">
        <f>IF(D30="","",SUM(พค!AL28,มิย!AL28,กค!AL28,สค!AL28,กย!AL28,ตค!AL28))</f>
        <v/>
      </c>
      <c r="N30" s="356" t="str">
        <f>IF(D30="","",SUM(พค!AM28,มิย!AM28,กค!AM28,สค!AM28,กย!AM28,ตค!AM28))</f>
        <v/>
      </c>
      <c r="O30" s="356" t="str">
        <f>IF(D30="","",SUM(พค!AN28,มิย!AN28,กค!AN28,สค!AN28,กย!AN28,ตค!AN28))</f>
        <v/>
      </c>
      <c r="P30" s="417" t="str">
        <f t="shared" si="1"/>
        <v/>
      </c>
      <c r="Q30" s="356" t="str">
        <f t="shared" si="2"/>
        <v/>
      </c>
      <c r="R30" s="229"/>
      <c r="S30" s="414"/>
    </row>
    <row r="31" spans="2:19" s="231" customFormat="1" ht="17.45" customHeight="1">
      <c r="B31" s="414"/>
      <c r="C31" s="229"/>
      <c r="D31" s="356" t="str">
        <f>IF(ข้อมูลนร.2!D29="","",ข้อมูลนร.2!D29)</f>
        <v/>
      </c>
      <c r="E31" s="418" t="str">
        <f>IF(ข้อมูลนร.2!G29="","",ข้อมูลนร.2!G29)</f>
        <v/>
      </c>
      <c r="F31" s="416" t="str">
        <f>IF(สรุปเวลาเรียน!E29="","",สรุปเวลาเรียน!E29)</f>
        <v/>
      </c>
      <c r="G31" s="356" t="str">
        <f>IF(สรุปเวลาเรียน!F29="","",สรุปเวลาเรียน!F29)</f>
        <v/>
      </c>
      <c r="H31" s="356" t="str">
        <f>IF(สรุปเวลาเรียน!G29="","",สรุปเวลาเรียน!G29)</f>
        <v/>
      </c>
      <c r="I31" s="356" t="str">
        <f>IF(สรุปเวลาเรียน!H29="","",สรุปเวลาเรียน!H29)</f>
        <v/>
      </c>
      <c r="J31" s="356" t="str">
        <f>IF(สรุปเวลาเรียน!I29="","",สรุปเวลาเรียน!I29)</f>
        <v/>
      </c>
      <c r="K31" s="356" t="str">
        <f>IF(สรุปเวลาเรียน!J29="","",สรุปเวลาเรียน!J29)</f>
        <v/>
      </c>
      <c r="L31" s="356" t="str">
        <f t="shared" si="0"/>
        <v/>
      </c>
      <c r="M31" s="356" t="str">
        <f>IF(D31="","",SUM(พค!AL29,มิย!AL29,กค!AL29,สค!AL29,กย!AL29,ตค!AL29))</f>
        <v/>
      </c>
      <c r="N31" s="356" t="str">
        <f>IF(D31="","",SUM(พค!AM29,มิย!AM29,กค!AM29,สค!AM29,กย!AM29,ตค!AM29))</f>
        <v/>
      </c>
      <c r="O31" s="356" t="str">
        <f>IF(D31="","",SUM(พค!AN29,มิย!AN29,กค!AN29,สค!AN29,กย!AN29,ตค!AN29))</f>
        <v/>
      </c>
      <c r="P31" s="417" t="str">
        <f t="shared" si="1"/>
        <v/>
      </c>
      <c r="Q31" s="356" t="str">
        <f t="shared" si="2"/>
        <v/>
      </c>
      <c r="R31" s="229"/>
      <c r="S31" s="414"/>
    </row>
    <row r="32" spans="2:19" s="231" customFormat="1" ht="17.45" customHeight="1">
      <c r="B32" s="414"/>
      <c r="C32" s="229"/>
      <c r="D32" s="356" t="str">
        <f>IF(ข้อมูลนร.2!D30="","",ข้อมูลนร.2!D30)</f>
        <v/>
      </c>
      <c r="E32" s="418" t="str">
        <f>IF(ข้อมูลนร.2!G30="","",ข้อมูลนร.2!G30)</f>
        <v/>
      </c>
      <c r="F32" s="416" t="str">
        <f>IF(สรุปเวลาเรียน!E30="","",สรุปเวลาเรียน!E30)</f>
        <v/>
      </c>
      <c r="G32" s="356" t="str">
        <f>IF(สรุปเวลาเรียน!F30="","",สรุปเวลาเรียน!F30)</f>
        <v/>
      </c>
      <c r="H32" s="356" t="str">
        <f>IF(สรุปเวลาเรียน!G30="","",สรุปเวลาเรียน!G30)</f>
        <v/>
      </c>
      <c r="I32" s="356" t="str">
        <f>IF(สรุปเวลาเรียน!H30="","",สรุปเวลาเรียน!H30)</f>
        <v/>
      </c>
      <c r="J32" s="356" t="str">
        <f>IF(สรุปเวลาเรียน!I30="","",สรุปเวลาเรียน!I30)</f>
        <v/>
      </c>
      <c r="K32" s="356" t="str">
        <f>IF(สรุปเวลาเรียน!J30="","",สรุปเวลาเรียน!J30)</f>
        <v/>
      </c>
      <c r="L32" s="356" t="str">
        <f t="shared" si="0"/>
        <v/>
      </c>
      <c r="M32" s="356" t="str">
        <f>IF(D32="","",SUM(พค!AL30,มิย!AL30,กค!AL30,สค!AL30,กย!AL30,ตค!AL30))</f>
        <v/>
      </c>
      <c r="N32" s="356" t="str">
        <f>IF(D32="","",SUM(พค!AM30,มิย!AM30,กค!AM30,สค!AM30,กย!AM30,ตค!AM30))</f>
        <v/>
      </c>
      <c r="O32" s="356" t="str">
        <f>IF(D32="","",SUM(พค!AN30,มิย!AN30,กค!AN30,สค!AN30,กย!AN30,ตค!AN30))</f>
        <v/>
      </c>
      <c r="P32" s="417" t="str">
        <f t="shared" si="1"/>
        <v/>
      </c>
      <c r="Q32" s="356" t="str">
        <f t="shared" si="2"/>
        <v/>
      </c>
      <c r="R32" s="229"/>
      <c r="S32" s="414"/>
    </row>
    <row r="33" spans="2:19" s="231" customFormat="1" ht="17.45" customHeight="1">
      <c r="B33" s="414"/>
      <c r="C33" s="229"/>
      <c r="D33" s="356" t="str">
        <f>IF(ข้อมูลนร.2!D31="","",ข้อมูลนร.2!D31)</f>
        <v/>
      </c>
      <c r="E33" s="418" t="str">
        <f>IF(ข้อมูลนร.2!G31="","",ข้อมูลนร.2!G31)</f>
        <v/>
      </c>
      <c r="F33" s="416" t="str">
        <f>IF(สรุปเวลาเรียน!E31="","",สรุปเวลาเรียน!E31)</f>
        <v/>
      </c>
      <c r="G33" s="356" t="str">
        <f>IF(สรุปเวลาเรียน!F31="","",สรุปเวลาเรียน!F31)</f>
        <v/>
      </c>
      <c r="H33" s="356" t="str">
        <f>IF(สรุปเวลาเรียน!G31="","",สรุปเวลาเรียน!G31)</f>
        <v/>
      </c>
      <c r="I33" s="356" t="str">
        <f>IF(สรุปเวลาเรียน!H31="","",สรุปเวลาเรียน!H31)</f>
        <v/>
      </c>
      <c r="J33" s="356" t="str">
        <f>IF(สรุปเวลาเรียน!I31="","",สรุปเวลาเรียน!I31)</f>
        <v/>
      </c>
      <c r="K33" s="356" t="str">
        <f>IF(สรุปเวลาเรียน!J31="","",สรุปเวลาเรียน!J31)</f>
        <v/>
      </c>
      <c r="L33" s="356" t="str">
        <f t="shared" si="0"/>
        <v/>
      </c>
      <c r="M33" s="356" t="str">
        <f>IF(D33="","",SUM(พค!AL31,มิย!AL31,กค!AL31,สค!AL31,กย!AL31,ตค!AL31))</f>
        <v/>
      </c>
      <c r="N33" s="356" t="str">
        <f>IF(D33="","",SUM(พค!AM31,มิย!AM31,กค!AM31,สค!AM31,กย!AM31,ตค!AM31))</f>
        <v/>
      </c>
      <c r="O33" s="356" t="str">
        <f>IF(D33="","",SUM(พค!AN31,มิย!AN31,กค!AN31,สค!AN31,กย!AN31,ตค!AN31))</f>
        <v/>
      </c>
      <c r="P33" s="417" t="str">
        <f t="shared" si="1"/>
        <v/>
      </c>
      <c r="Q33" s="356" t="str">
        <f t="shared" si="2"/>
        <v/>
      </c>
      <c r="R33" s="229"/>
      <c r="S33" s="414"/>
    </row>
    <row r="34" spans="2:19" s="231" customFormat="1" ht="17.45" customHeight="1">
      <c r="B34" s="414"/>
      <c r="C34" s="229"/>
      <c r="D34" s="356" t="str">
        <f>IF(ข้อมูลนร.2!D32="","",ข้อมูลนร.2!D32)</f>
        <v/>
      </c>
      <c r="E34" s="418" t="str">
        <f>IF(ข้อมูลนร.2!G32="","",ข้อมูลนร.2!G32)</f>
        <v/>
      </c>
      <c r="F34" s="416" t="str">
        <f>IF(สรุปเวลาเรียน!E32="","",สรุปเวลาเรียน!E32)</f>
        <v/>
      </c>
      <c r="G34" s="356" t="str">
        <f>IF(สรุปเวลาเรียน!F32="","",สรุปเวลาเรียน!F32)</f>
        <v/>
      </c>
      <c r="H34" s="356" t="str">
        <f>IF(สรุปเวลาเรียน!G32="","",สรุปเวลาเรียน!G32)</f>
        <v/>
      </c>
      <c r="I34" s="356" t="str">
        <f>IF(สรุปเวลาเรียน!H32="","",สรุปเวลาเรียน!H32)</f>
        <v/>
      </c>
      <c r="J34" s="356" t="str">
        <f>IF(สรุปเวลาเรียน!I32="","",สรุปเวลาเรียน!I32)</f>
        <v/>
      </c>
      <c r="K34" s="356" t="str">
        <f>IF(สรุปเวลาเรียน!J32="","",สรุปเวลาเรียน!J32)</f>
        <v/>
      </c>
      <c r="L34" s="356" t="str">
        <f t="shared" si="0"/>
        <v/>
      </c>
      <c r="M34" s="356" t="str">
        <f>IF(D34="","",SUM(พค!AL32,มิย!AL32,กค!AL32,สค!AL32,กย!AL32,ตค!AL32))</f>
        <v/>
      </c>
      <c r="N34" s="356" t="str">
        <f>IF(D34="","",SUM(พค!AM32,มิย!AM32,กค!AM32,สค!AM32,กย!AM32,ตค!AM32))</f>
        <v/>
      </c>
      <c r="O34" s="356" t="str">
        <f>IF(D34="","",SUM(พค!AN32,มิย!AN32,กค!AN32,สค!AN32,กย!AN32,ตค!AN32))</f>
        <v/>
      </c>
      <c r="P34" s="417" t="str">
        <f t="shared" si="1"/>
        <v/>
      </c>
      <c r="Q34" s="356" t="str">
        <f t="shared" si="2"/>
        <v/>
      </c>
      <c r="R34" s="229"/>
      <c r="S34" s="414"/>
    </row>
    <row r="35" spans="2:19" s="231" customFormat="1" ht="17.45" customHeight="1">
      <c r="B35" s="414"/>
      <c r="C35" s="229"/>
      <c r="D35" s="356" t="str">
        <f>IF(ข้อมูลนร.2!D33="","",ข้อมูลนร.2!D33)</f>
        <v/>
      </c>
      <c r="E35" s="418" t="str">
        <f>IF(ข้อมูลนร.2!G33="","",ข้อมูลนร.2!G33)</f>
        <v/>
      </c>
      <c r="F35" s="416" t="str">
        <f>IF(สรุปเวลาเรียน!E33="","",สรุปเวลาเรียน!E33)</f>
        <v/>
      </c>
      <c r="G35" s="356" t="str">
        <f>IF(สรุปเวลาเรียน!F33="","",สรุปเวลาเรียน!F33)</f>
        <v/>
      </c>
      <c r="H35" s="356" t="str">
        <f>IF(สรุปเวลาเรียน!G33="","",สรุปเวลาเรียน!G33)</f>
        <v/>
      </c>
      <c r="I35" s="356" t="str">
        <f>IF(สรุปเวลาเรียน!H33="","",สรุปเวลาเรียน!H33)</f>
        <v/>
      </c>
      <c r="J35" s="356" t="str">
        <f>IF(สรุปเวลาเรียน!I33="","",สรุปเวลาเรียน!I33)</f>
        <v/>
      </c>
      <c r="K35" s="356" t="str">
        <f>IF(สรุปเวลาเรียน!J33="","",สรุปเวลาเรียน!J33)</f>
        <v/>
      </c>
      <c r="L35" s="356" t="str">
        <f t="shared" si="0"/>
        <v/>
      </c>
      <c r="M35" s="356" t="str">
        <f>IF(D35="","",SUM(พค!AL33,มิย!AL33,กค!AL33,สค!AL33,กย!AL33,ตค!AL33))</f>
        <v/>
      </c>
      <c r="N35" s="356" t="str">
        <f>IF(D35="","",SUM(พค!AM33,มิย!AM33,กค!AM33,สค!AM33,กย!AM33,ตค!AM33))</f>
        <v/>
      </c>
      <c r="O35" s="356" t="str">
        <f>IF(D35="","",SUM(พค!AN33,มิย!AN33,กค!AN33,สค!AN33,กย!AN33,ตค!AN33))</f>
        <v/>
      </c>
      <c r="P35" s="417" t="str">
        <f t="shared" si="1"/>
        <v/>
      </c>
      <c r="Q35" s="356" t="str">
        <f t="shared" si="2"/>
        <v/>
      </c>
      <c r="R35" s="229"/>
      <c r="S35" s="414"/>
    </row>
    <row r="36" spans="2:19" s="231" customFormat="1" ht="17.45" customHeight="1">
      <c r="B36" s="414"/>
      <c r="C36" s="229"/>
      <c r="D36" s="356" t="str">
        <f>IF(ข้อมูลนร.2!D34="","",ข้อมูลนร.2!D34)</f>
        <v/>
      </c>
      <c r="E36" s="418" t="str">
        <f>IF(ข้อมูลนร.2!G34="","",ข้อมูลนร.2!G34)</f>
        <v/>
      </c>
      <c r="F36" s="416" t="str">
        <f>IF(สรุปเวลาเรียน!E34="","",สรุปเวลาเรียน!E34)</f>
        <v/>
      </c>
      <c r="G36" s="356" t="str">
        <f>IF(สรุปเวลาเรียน!F34="","",สรุปเวลาเรียน!F34)</f>
        <v/>
      </c>
      <c r="H36" s="356" t="str">
        <f>IF(สรุปเวลาเรียน!G34="","",สรุปเวลาเรียน!G34)</f>
        <v/>
      </c>
      <c r="I36" s="356" t="str">
        <f>IF(สรุปเวลาเรียน!H34="","",สรุปเวลาเรียน!H34)</f>
        <v/>
      </c>
      <c r="J36" s="356" t="str">
        <f>IF(สรุปเวลาเรียน!I34="","",สรุปเวลาเรียน!I34)</f>
        <v/>
      </c>
      <c r="K36" s="356" t="str">
        <f>IF(สรุปเวลาเรียน!J34="","",สรุปเวลาเรียน!J34)</f>
        <v/>
      </c>
      <c r="L36" s="356" t="str">
        <f t="shared" si="0"/>
        <v/>
      </c>
      <c r="M36" s="356" t="str">
        <f>IF(D36="","",SUM(พค!AL34,มิย!AL34,กค!AL34,สค!AL34,กย!AL34,ตค!AL34))</f>
        <v/>
      </c>
      <c r="N36" s="356" t="str">
        <f>IF(D36="","",SUM(พค!AM34,มิย!AM34,กค!AM34,สค!AM34,กย!AM34,ตค!AM34))</f>
        <v/>
      </c>
      <c r="O36" s="356" t="str">
        <f>IF(D36="","",SUM(พค!AN34,มิย!AN34,กค!AN34,สค!AN34,กย!AN34,ตค!AN34))</f>
        <v/>
      </c>
      <c r="P36" s="417" t="str">
        <f t="shared" si="1"/>
        <v/>
      </c>
      <c r="Q36" s="356" t="str">
        <f t="shared" si="2"/>
        <v/>
      </c>
      <c r="R36" s="229"/>
      <c r="S36" s="414"/>
    </row>
    <row r="37" spans="2:19" s="231" customFormat="1" ht="17.45" customHeight="1">
      <c r="B37" s="414"/>
      <c r="C37" s="229"/>
      <c r="D37" s="356" t="str">
        <f>IF(ข้อมูลนร.2!D35="","",ข้อมูลนร.2!D35)</f>
        <v/>
      </c>
      <c r="E37" s="418" t="str">
        <f>IF(ข้อมูลนร.2!G35="","",ข้อมูลนร.2!G35)</f>
        <v/>
      </c>
      <c r="F37" s="416" t="str">
        <f>IF(สรุปเวลาเรียน!E35="","",สรุปเวลาเรียน!E35)</f>
        <v/>
      </c>
      <c r="G37" s="356" t="str">
        <f>IF(สรุปเวลาเรียน!F35="","",สรุปเวลาเรียน!F35)</f>
        <v/>
      </c>
      <c r="H37" s="356" t="str">
        <f>IF(สรุปเวลาเรียน!G35="","",สรุปเวลาเรียน!G35)</f>
        <v/>
      </c>
      <c r="I37" s="356" t="str">
        <f>IF(สรุปเวลาเรียน!H35="","",สรุปเวลาเรียน!H35)</f>
        <v/>
      </c>
      <c r="J37" s="356" t="str">
        <f>IF(สรุปเวลาเรียน!I35="","",สรุปเวลาเรียน!I35)</f>
        <v/>
      </c>
      <c r="K37" s="356" t="str">
        <f>IF(สรุปเวลาเรียน!J35="","",สรุปเวลาเรียน!J35)</f>
        <v/>
      </c>
      <c r="L37" s="356" t="str">
        <f t="shared" si="0"/>
        <v/>
      </c>
      <c r="M37" s="356" t="str">
        <f>IF(D37="","",SUM(พค!AL35,มิย!AL35,กค!AL35,สค!AL35,กย!AL35,ตค!AL35))</f>
        <v/>
      </c>
      <c r="N37" s="356" t="str">
        <f>IF(D37="","",SUM(พค!AM35,มิย!AM35,กค!AM35,สค!AM35,กย!AM35,ตค!AM35))</f>
        <v/>
      </c>
      <c r="O37" s="356" t="str">
        <f>IF(D37="","",SUM(พค!AN35,มิย!AN35,กค!AN35,สค!AN35,กย!AN35,ตค!AN35))</f>
        <v/>
      </c>
      <c r="P37" s="417" t="str">
        <f t="shared" si="1"/>
        <v/>
      </c>
      <c r="Q37" s="356" t="str">
        <f t="shared" si="2"/>
        <v/>
      </c>
      <c r="R37" s="229"/>
      <c r="S37" s="414"/>
    </row>
    <row r="38" spans="2:19" s="231" customFormat="1" ht="17.45" customHeight="1">
      <c r="B38" s="414"/>
      <c r="C38" s="229"/>
      <c r="D38" s="356" t="str">
        <f>IF(ข้อมูลนร.2!D36="","",ข้อมูลนร.2!D36)</f>
        <v/>
      </c>
      <c r="E38" s="418" t="str">
        <f>IF(ข้อมูลนร.2!G36="","",ข้อมูลนร.2!G36)</f>
        <v/>
      </c>
      <c r="F38" s="416" t="str">
        <f>IF(สรุปเวลาเรียน!E36="","",สรุปเวลาเรียน!E36)</f>
        <v/>
      </c>
      <c r="G38" s="356" t="str">
        <f>IF(สรุปเวลาเรียน!F36="","",สรุปเวลาเรียน!F36)</f>
        <v/>
      </c>
      <c r="H38" s="356" t="str">
        <f>IF(สรุปเวลาเรียน!G36="","",สรุปเวลาเรียน!G36)</f>
        <v/>
      </c>
      <c r="I38" s="356" t="str">
        <f>IF(สรุปเวลาเรียน!H36="","",สรุปเวลาเรียน!H36)</f>
        <v/>
      </c>
      <c r="J38" s="356" t="str">
        <f>IF(สรุปเวลาเรียน!I36="","",สรุปเวลาเรียน!I36)</f>
        <v/>
      </c>
      <c r="K38" s="356" t="str">
        <f>IF(สรุปเวลาเรียน!J36="","",สรุปเวลาเรียน!J36)</f>
        <v/>
      </c>
      <c r="L38" s="356" t="str">
        <f t="shared" si="0"/>
        <v/>
      </c>
      <c r="M38" s="356" t="str">
        <f>IF(D38="","",SUM(พค!AL36,มิย!AL36,กค!AL36,สค!AL36,กย!AL36,ตค!AL36))</f>
        <v/>
      </c>
      <c r="N38" s="356" t="str">
        <f>IF(D38="","",SUM(พค!AM36,มิย!AM36,กค!AM36,สค!AM36,กย!AM36,ตค!AM36))</f>
        <v/>
      </c>
      <c r="O38" s="356" t="str">
        <f>IF(D38="","",SUM(พค!AN36,มิย!AN36,กค!AN36,สค!AN36,กย!AN36,ตค!AN36))</f>
        <v/>
      </c>
      <c r="P38" s="417" t="str">
        <f t="shared" si="1"/>
        <v/>
      </c>
      <c r="Q38" s="356" t="str">
        <f t="shared" si="2"/>
        <v/>
      </c>
      <c r="R38" s="229"/>
      <c r="S38" s="414"/>
    </row>
    <row r="39" spans="2:19" s="231" customFormat="1" ht="17.45" customHeight="1">
      <c r="B39" s="414"/>
      <c r="C39" s="229"/>
      <c r="D39" s="356" t="str">
        <f>IF(ข้อมูลนร.2!D37="","",ข้อมูลนร.2!D37)</f>
        <v/>
      </c>
      <c r="E39" s="418" t="str">
        <f>IF(ข้อมูลนร.2!G37="","",ข้อมูลนร.2!G37)</f>
        <v/>
      </c>
      <c r="F39" s="416" t="str">
        <f>IF(สรุปเวลาเรียน!E37="","",สรุปเวลาเรียน!E37)</f>
        <v/>
      </c>
      <c r="G39" s="356" t="str">
        <f>IF(สรุปเวลาเรียน!F37="","",สรุปเวลาเรียน!F37)</f>
        <v/>
      </c>
      <c r="H39" s="356" t="str">
        <f>IF(สรุปเวลาเรียน!G37="","",สรุปเวลาเรียน!G37)</f>
        <v/>
      </c>
      <c r="I39" s="356" t="str">
        <f>IF(สรุปเวลาเรียน!H37="","",สรุปเวลาเรียน!H37)</f>
        <v/>
      </c>
      <c r="J39" s="356" t="str">
        <f>IF(สรุปเวลาเรียน!I37="","",สรุปเวลาเรียน!I37)</f>
        <v/>
      </c>
      <c r="K39" s="356" t="str">
        <f>IF(สรุปเวลาเรียน!J37="","",สรุปเวลาเรียน!J37)</f>
        <v/>
      </c>
      <c r="L39" s="356" t="str">
        <f t="shared" si="0"/>
        <v/>
      </c>
      <c r="M39" s="356" t="str">
        <f>IF(D39="","",SUM(พค!AL37,มิย!AL37,กค!AL37,สค!AL37,กย!AL37,ตค!AL37))</f>
        <v/>
      </c>
      <c r="N39" s="356" t="str">
        <f>IF(D39="","",SUM(พค!AM37,มิย!AM37,กค!AM37,สค!AM37,กย!AM37,ตค!AM37))</f>
        <v/>
      </c>
      <c r="O39" s="356" t="str">
        <f>IF(D39="","",SUM(พค!AN37,มิย!AN37,กค!AN37,สค!AN37,กย!AN37,ตค!AN37))</f>
        <v/>
      </c>
      <c r="P39" s="417" t="str">
        <f t="shared" si="1"/>
        <v/>
      </c>
      <c r="Q39" s="356" t="str">
        <f t="shared" si="2"/>
        <v/>
      </c>
      <c r="R39" s="229"/>
      <c r="S39" s="414"/>
    </row>
    <row r="40" spans="2:19" s="231" customFormat="1" ht="17.45" customHeight="1">
      <c r="B40" s="414"/>
      <c r="C40" s="229"/>
      <c r="D40" s="356" t="str">
        <f>IF(ข้อมูลนร.2!D38="","",ข้อมูลนร.2!D38)</f>
        <v/>
      </c>
      <c r="E40" s="418" t="str">
        <f>IF(ข้อมูลนร.2!G38="","",ข้อมูลนร.2!G38)</f>
        <v/>
      </c>
      <c r="F40" s="416" t="str">
        <f>IF(สรุปเวลาเรียน!E38="","",สรุปเวลาเรียน!E38)</f>
        <v/>
      </c>
      <c r="G40" s="356" t="str">
        <f>IF(สรุปเวลาเรียน!F38="","",สรุปเวลาเรียน!F38)</f>
        <v/>
      </c>
      <c r="H40" s="356" t="str">
        <f>IF(สรุปเวลาเรียน!G38="","",สรุปเวลาเรียน!G38)</f>
        <v/>
      </c>
      <c r="I40" s="356" t="str">
        <f>IF(สรุปเวลาเรียน!H38="","",สรุปเวลาเรียน!H38)</f>
        <v/>
      </c>
      <c r="J40" s="356" t="str">
        <f>IF(สรุปเวลาเรียน!I38="","",สรุปเวลาเรียน!I38)</f>
        <v/>
      </c>
      <c r="K40" s="356" t="str">
        <f>IF(สรุปเวลาเรียน!J38="","",สรุปเวลาเรียน!J38)</f>
        <v/>
      </c>
      <c r="L40" s="356" t="str">
        <f t="shared" si="0"/>
        <v/>
      </c>
      <c r="M40" s="356" t="str">
        <f>IF(D40="","",SUM(พค!AL38,มิย!AL38,กค!AL38,สค!AL38,กย!AL38,ตค!AL38))</f>
        <v/>
      </c>
      <c r="N40" s="356" t="str">
        <f>IF(D40="","",SUM(พค!AM38,มิย!AM38,กค!AM38,สค!AM38,กย!AM38,ตค!AM38))</f>
        <v/>
      </c>
      <c r="O40" s="356" t="str">
        <f>IF(D40="","",SUM(พค!AN38,มิย!AN38,กค!AN38,สค!AN38,กย!AN38,ตค!AN38))</f>
        <v/>
      </c>
      <c r="P40" s="417" t="str">
        <f t="shared" si="1"/>
        <v/>
      </c>
      <c r="Q40" s="356" t="str">
        <f t="shared" si="2"/>
        <v/>
      </c>
      <c r="R40" s="229"/>
      <c r="S40" s="414"/>
    </row>
    <row r="41" spans="2:19" s="231" customFormat="1" ht="17.45" customHeight="1">
      <c r="B41" s="414"/>
      <c r="C41" s="229"/>
      <c r="D41" s="356" t="str">
        <f>IF(ข้อมูลนร.2!D39="","",ข้อมูลนร.2!D39)</f>
        <v/>
      </c>
      <c r="E41" s="418" t="str">
        <f>IF(ข้อมูลนร.2!G39="","",ข้อมูลนร.2!G39)</f>
        <v/>
      </c>
      <c r="F41" s="416" t="str">
        <f>IF(สรุปเวลาเรียน!E39="","",สรุปเวลาเรียน!E39)</f>
        <v/>
      </c>
      <c r="G41" s="356" t="str">
        <f>IF(สรุปเวลาเรียน!F39="","",สรุปเวลาเรียน!F39)</f>
        <v/>
      </c>
      <c r="H41" s="356" t="str">
        <f>IF(สรุปเวลาเรียน!G39="","",สรุปเวลาเรียน!G39)</f>
        <v/>
      </c>
      <c r="I41" s="356" t="str">
        <f>IF(สรุปเวลาเรียน!H39="","",สรุปเวลาเรียน!H39)</f>
        <v/>
      </c>
      <c r="J41" s="356" t="str">
        <f>IF(สรุปเวลาเรียน!I39="","",สรุปเวลาเรียน!I39)</f>
        <v/>
      </c>
      <c r="K41" s="356" t="str">
        <f>IF(สรุปเวลาเรียน!J39="","",สรุปเวลาเรียน!J39)</f>
        <v/>
      </c>
      <c r="L41" s="356" t="str">
        <f t="shared" si="0"/>
        <v/>
      </c>
      <c r="M41" s="356" t="str">
        <f>IF(D41="","",SUM(พค!AL39,มิย!AL39,กค!AL39,สค!AL39,กย!AL39,ตค!AL39))</f>
        <v/>
      </c>
      <c r="N41" s="356" t="str">
        <f>IF(D41="","",SUM(พค!AM39,มิย!AM39,กค!AM39,สค!AM39,กย!AM39,ตค!AM39))</f>
        <v/>
      </c>
      <c r="O41" s="356" t="str">
        <f>IF(D41="","",SUM(พค!AN39,มิย!AN39,กค!AN39,สค!AN39,กย!AN39,ตค!AN39))</f>
        <v/>
      </c>
      <c r="P41" s="417" t="str">
        <f t="shared" si="1"/>
        <v/>
      </c>
      <c r="Q41" s="356" t="str">
        <f t="shared" si="2"/>
        <v/>
      </c>
      <c r="R41" s="229"/>
      <c r="S41" s="414"/>
    </row>
    <row r="42" spans="2:19" s="231" customFormat="1" ht="17.45" customHeight="1">
      <c r="B42" s="414"/>
      <c r="C42" s="229"/>
      <c r="D42" s="356" t="str">
        <f>IF(ข้อมูลนร.2!D40="","",ข้อมูลนร.2!D40)</f>
        <v/>
      </c>
      <c r="E42" s="418" t="str">
        <f>IF(ข้อมูลนร.2!G40="","",ข้อมูลนร.2!G40)</f>
        <v/>
      </c>
      <c r="F42" s="416" t="str">
        <f>IF(สรุปเวลาเรียน!E40="","",สรุปเวลาเรียน!E40)</f>
        <v/>
      </c>
      <c r="G42" s="356" t="str">
        <f>IF(สรุปเวลาเรียน!F40="","",สรุปเวลาเรียน!F40)</f>
        <v/>
      </c>
      <c r="H42" s="356" t="str">
        <f>IF(สรุปเวลาเรียน!G40="","",สรุปเวลาเรียน!G40)</f>
        <v/>
      </c>
      <c r="I42" s="356" t="str">
        <f>IF(สรุปเวลาเรียน!H40="","",สรุปเวลาเรียน!H40)</f>
        <v/>
      </c>
      <c r="J42" s="356" t="str">
        <f>IF(สรุปเวลาเรียน!I40="","",สรุปเวลาเรียน!I40)</f>
        <v/>
      </c>
      <c r="K42" s="356" t="str">
        <f>IF(สรุปเวลาเรียน!J40="","",สรุปเวลาเรียน!J40)</f>
        <v/>
      </c>
      <c r="L42" s="356" t="str">
        <f t="shared" si="0"/>
        <v/>
      </c>
      <c r="M42" s="356" t="str">
        <f>IF(D42="","",SUM(พค!AL40,มิย!AL40,กค!AL40,สค!AL40,กย!AL40,ตค!AL40))</f>
        <v/>
      </c>
      <c r="N42" s="356" t="str">
        <f>IF(D42="","",SUM(พค!AM40,มิย!AM40,กค!AM40,สค!AM40,กย!AM40,ตค!AM40))</f>
        <v/>
      </c>
      <c r="O42" s="356" t="str">
        <f>IF(D42="","",SUM(พค!AN40,มิย!AN40,กค!AN40,สค!AN40,กย!AN40,ตค!AN40))</f>
        <v/>
      </c>
      <c r="P42" s="417" t="str">
        <f t="shared" si="1"/>
        <v/>
      </c>
      <c r="Q42" s="356" t="str">
        <f t="shared" si="2"/>
        <v/>
      </c>
      <c r="R42" s="229"/>
      <c r="S42" s="414"/>
    </row>
    <row r="43" spans="2:19" s="231" customFormat="1" ht="17.45" customHeight="1">
      <c r="B43" s="414"/>
      <c r="C43" s="229"/>
      <c r="D43" s="356" t="str">
        <f>IF(ข้อมูลนร.2!D41="","",ข้อมูลนร.2!D41)</f>
        <v/>
      </c>
      <c r="E43" s="418" t="str">
        <f>IF(ข้อมูลนร.2!G41="","",ข้อมูลนร.2!G41)</f>
        <v/>
      </c>
      <c r="F43" s="416" t="str">
        <f>IF(สรุปเวลาเรียน!E41="","",สรุปเวลาเรียน!E41)</f>
        <v/>
      </c>
      <c r="G43" s="356" t="str">
        <f>IF(สรุปเวลาเรียน!F41="","",สรุปเวลาเรียน!F41)</f>
        <v/>
      </c>
      <c r="H43" s="356" t="str">
        <f>IF(สรุปเวลาเรียน!G41="","",สรุปเวลาเรียน!G41)</f>
        <v/>
      </c>
      <c r="I43" s="356" t="str">
        <f>IF(สรุปเวลาเรียน!H41="","",สรุปเวลาเรียน!H41)</f>
        <v/>
      </c>
      <c r="J43" s="356" t="str">
        <f>IF(สรุปเวลาเรียน!I41="","",สรุปเวลาเรียน!I41)</f>
        <v/>
      </c>
      <c r="K43" s="356" t="str">
        <f>IF(สรุปเวลาเรียน!J41="","",สรุปเวลาเรียน!J41)</f>
        <v/>
      </c>
      <c r="L43" s="356" t="str">
        <f t="shared" si="0"/>
        <v/>
      </c>
      <c r="M43" s="356" t="str">
        <f>IF(D43="","",SUM(พค!AL41,มิย!AL41,กค!AL41,สค!AL41,กย!AL41,ตค!AL41))</f>
        <v/>
      </c>
      <c r="N43" s="356" t="str">
        <f>IF(D43="","",SUM(พค!AM41,มิย!AM41,กค!AM41,สค!AM41,กย!AM41,ตค!AM41))</f>
        <v/>
      </c>
      <c r="O43" s="356" t="str">
        <f>IF(D43="","",SUM(พค!AN41,มิย!AN41,กค!AN41,สค!AN41,กย!AN41,ตค!AN41))</f>
        <v/>
      </c>
      <c r="P43" s="417" t="str">
        <f t="shared" si="1"/>
        <v/>
      </c>
      <c r="Q43" s="356" t="str">
        <f t="shared" si="2"/>
        <v/>
      </c>
      <c r="R43" s="229"/>
      <c r="S43" s="414"/>
    </row>
    <row r="44" spans="2:19" s="231" customFormat="1" ht="17.45" customHeight="1">
      <c r="B44" s="414"/>
      <c r="C44" s="229"/>
      <c r="D44" s="356" t="str">
        <f>IF(ข้อมูลนร.2!D42="","",ข้อมูลนร.2!D42)</f>
        <v/>
      </c>
      <c r="E44" s="418" t="str">
        <f>IF(ข้อมูลนร.2!G42="","",ข้อมูลนร.2!G42)</f>
        <v/>
      </c>
      <c r="F44" s="416" t="str">
        <f>IF(สรุปเวลาเรียน!E42="","",สรุปเวลาเรียน!E42)</f>
        <v/>
      </c>
      <c r="G44" s="356" t="str">
        <f>IF(สรุปเวลาเรียน!F42="","",สรุปเวลาเรียน!F42)</f>
        <v/>
      </c>
      <c r="H44" s="356" t="str">
        <f>IF(สรุปเวลาเรียน!G42="","",สรุปเวลาเรียน!G42)</f>
        <v/>
      </c>
      <c r="I44" s="356" t="str">
        <f>IF(สรุปเวลาเรียน!H42="","",สรุปเวลาเรียน!H42)</f>
        <v/>
      </c>
      <c r="J44" s="356" t="str">
        <f>IF(สรุปเวลาเรียน!I42="","",สรุปเวลาเรียน!I42)</f>
        <v/>
      </c>
      <c r="K44" s="356" t="str">
        <f>IF(สรุปเวลาเรียน!J42="","",สรุปเวลาเรียน!J42)</f>
        <v/>
      </c>
      <c r="L44" s="356" t="str">
        <f t="shared" si="0"/>
        <v/>
      </c>
      <c r="M44" s="356" t="str">
        <f>IF(D44="","",SUM(พค!AL42,มิย!AL42,กค!AL42,สค!AL42,กย!AL42,ตค!AL42))</f>
        <v/>
      </c>
      <c r="N44" s="356" t="str">
        <f>IF(D44="","",SUM(พค!AM42,มิย!AM42,กค!AM42,สค!AM42,กย!AM42,ตค!AM42))</f>
        <v/>
      </c>
      <c r="O44" s="356" t="str">
        <f>IF(D44="","",SUM(พค!AN42,มิย!AN42,กค!AN42,สค!AN42,กย!AN42,ตค!AN42))</f>
        <v/>
      </c>
      <c r="P44" s="417" t="str">
        <f t="shared" si="1"/>
        <v/>
      </c>
      <c r="Q44" s="356" t="str">
        <f t="shared" si="2"/>
        <v/>
      </c>
      <c r="R44" s="229"/>
      <c r="S44" s="414"/>
    </row>
    <row r="45" spans="2:19" s="231" customFormat="1" ht="17.45" customHeight="1">
      <c r="B45" s="414"/>
      <c r="C45" s="229"/>
      <c r="D45" s="356" t="str">
        <f>IF(ข้อมูลนร.2!D43="","",ข้อมูลนร.2!D43)</f>
        <v/>
      </c>
      <c r="E45" s="418" t="str">
        <f>IF(ข้อมูลนร.2!G43="","",ข้อมูลนร.2!G43)</f>
        <v/>
      </c>
      <c r="F45" s="416" t="str">
        <f>IF(สรุปเวลาเรียน!E43="","",สรุปเวลาเรียน!E43)</f>
        <v/>
      </c>
      <c r="G45" s="356" t="str">
        <f>IF(สรุปเวลาเรียน!F43="","",สรุปเวลาเรียน!F43)</f>
        <v/>
      </c>
      <c r="H45" s="356" t="str">
        <f>IF(สรุปเวลาเรียน!G43="","",สรุปเวลาเรียน!G43)</f>
        <v/>
      </c>
      <c r="I45" s="356" t="str">
        <f>IF(สรุปเวลาเรียน!H43="","",สรุปเวลาเรียน!H43)</f>
        <v/>
      </c>
      <c r="J45" s="356" t="str">
        <f>IF(สรุปเวลาเรียน!I43="","",สรุปเวลาเรียน!I43)</f>
        <v/>
      </c>
      <c r="K45" s="356" t="str">
        <f>IF(สรุปเวลาเรียน!J43="","",สรุปเวลาเรียน!J43)</f>
        <v/>
      </c>
      <c r="L45" s="356" t="str">
        <f t="shared" si="0"/>
        <v/>
      </c>
      <c r="M45" s="356" t="str">
        <f>IF(D45="","",SUM(พค!AL43,มิย!AL43,กค!AL43,สค!AL43,กย!AL43,ตค!AL43))</f>
        <v/>
      </c>
      <c r="N45" s="356" t="str">
        <f>IF(D45="","",SUM(พค!AM43,มิย!AM43,กค!AM43,สค!AM43,กย!AM43,ตค!AM43))</f>
        <v/>
      </c>
      <c r="O45" s="356" t="str">
        <f>IF(D45="","",SUM(พค!AN43,มิย!AN43,กค!AN43,สค!AN43,กย!AN43,ตค!AN43))</f>
        <v/>
      </c>
      <c r="P45" s="417" t="str">
        <f t="shared" si="1"/>
        <v/>
      </c>
      <c r="Q45" s="356" t="str">
        <f t="shared" si="2"/>
        <v/>
      </c>
      <c r="R45" s="229"/>
      <c r="S45" s="414"/>
    </row>
    <row r="46" spans="2:19" s="231" customFormat="1" ht="17.45" customHeight="1">
      <c r="B46" s="414"/>
      <c r="C46" s="229"/>
      <c r="D46" s="356" t="str">
        <f>IF(ข้อมูลนร.2!D44="","",ข้อมูลนร.2!D44)</f>
        <v/>
      </c>
      <c r="E46" s="418" t="str">
        <f>IF(ข้อมูลนร.2!G44="","",ข้อมูลนร.2!G44)</f>
        <v/>
      </c>
      <c r="F46" s="416" t="str">
        <f>IF(สรุปเวลาเรียน!E44="","",สรุปเวลาเรียน!E44)</f>
        <v/>
      </c>
      <c r="G46" s="356" t="str">
        <f>IF(สรุปเวลาเรียน!F44="","",สรุปเวลาเรียน!F44)</f>
        <v/>
      </c>
      <c r="H46" s="356" t="str">
        <f>IF(สรุปเวลาเรียน!G44="","",สรุปเวลาเรียน!G44)</f>
        <v/>
      </c>
      <c r="I46" s="356" t="str">
        <f>IF(สรุปเวลาเรียน!H44="","",สรุปเวลาเรียน!H44)</f>
        <v/>
      </c>
      <c r="J46" s="356" t="str">
        <f>IF(สรุปเวลาเรียน!I44="","",สรุปเวลาเรียน!I44)</f>
        <v/>
      </c>
      <c r="K46" s="356" t="str">
        <f>IF(สรุปเวลาเรียน!J44="","",สรุปเวลาเรียน!J44)</f>
        <v/>
      </c>
      <c r="L46" s="356" t="str">
        <f t="shared" si="0"/>
        <v/>
      </c>
      <c r="M46" s="356" t="str">
        <f>IF(D46="","",SUM(พค!AL44,มิย!AL44,กค!AL44,สค!AL44,กย!AL44,ตค!AL44))</f>
        <v/>
      </c>
      <c r="N46" s="356" t="str">
        <f>IF(D46="","",SUM(พค!AM44,มิย!AM44,กค!AM44,สค!AM44,กย!AM44,ตค!AM44))</f>
        <v/>
      </c>
      <c r="O46" s="356" t="str">
        <f>IF(D46="","",SUM(พค!AN44,มิย!AN44,กค!AN44,สค!AN44,กย!AN44,ตค!AN44))</f>
        <v/>
      </c>
      <c r="P46" s="417" t="str">
        <f t="shared" si="1"/>
        <v/>
      </c>
      <c r="Q46" s="356" t="str">
        <f t="shared" si="2"/>
        <v/>
      </c>
      <c r="R46" s="229"/>
      <c r="S46" s="414"/>
    </row>
    <row r="47" spans="2:19" s="231" customFormat="1" ht="17.45" customHeight="1">
      <c r="B47" s="414"/>
      <c r="C47" s="229"/>
      <c r="D47" s="356" t="str">
        <f>IF(ข้อมูลนร.2!D45="","",ข้อมูลนร.2!D45)</f>
        <v/>
      </c>
      <c r="E47" s="418" t="str">
        <f>IF(ข้อมูลนร.2!G45="","",ข้อมูลนร.2!G45)</f>
        <v/>
      </c>
      <c r="F47" s="416" t="str">
        <f>IF(สรุปเวลาเรียน!E45="","",สรุปเวลาเรียน!E45)</f>
        <v/>
      </c>
      <c r="G47" s="356" t="str">
        <f>IF(สรุปเวลาเรียน!F45="","",สรุปเวลาเรียน!F45)</f>
        <v/>
      </c>
      <c r="H47" s="356" t="str">
        <f>IF(สรุปเวลาเรียน!G45="","",สรุปเวลาเรียน!G45)</f>
        <v/>
      </c>
      <c r="I47" s="356" t="str">
        <f>IF(สรุปเวลาเรียน!H45="","",สรุปเวลาเรียน!H45)</f>
        <v/>
      </c>
      <c r="J47" s="356" t="str">
        <f>IF(สรุปเวลาเรียน!I45="","",สรุปเวลาเรียน!I45)</f>
        <v/>
      </c>
      <c r="K47" s="356" t="str">
        <f>IF(สรุปเวลาเรียน!J45="","",สรุปเวลาเรียน!J45)</f>
        <v/>
      </c>
      <c r="L47" s="356" t="str">
        <f t="shared" si="0"/>
        <v/>
      </c>
      <c r="M47" s="356" t="str">
        <f>IF(D47="","",SUM(พค!AL45,มิย!AL45,กค!AL45,สค!AL45,กย!AL45,ตค!AL45))</f>
        <v/>
      </c>
      <c r="N47" s="356" t="str">
        <f>IF(D47="","",SUM(พค!AM45,มิย!AM45,กค!AM45,สค!AM45,กย!AM45,ตค!AM45))</f>
        <v/>
      </c>
      <c r="O47" s="356" t="str">
        <f>IF(D47="","",SUM(พค!AN45,มิย!AN45,กค!AN45,สค!AN45,กย!AN45,ตค!AN45))</f>
        <v/>
      </c>
      <c r="P47" s="417" t="str">
        <f t="shared" si="1"/>
        <v/>
      </c>
      <c r="Q47" s="356" t="str">
        <f t="shared" si="2"/>
        <v/>
      </c>
      <c r="R47" s="229"/>
      <c r="S47" s="414"/>
    </row>
    <row r="48" spans="2:19" s="231" customFormat="1" ht="17.45" customHeight="1">
      <c r="B48" s="414"/>
      <c r="C48" s="229"/>
      <c r="D48" s="356" t="str">
        <f>IF(ข้อมูลนร.2!D46="","",ข้อมูลนร.2!D46)</f>
        <v/>
      </c>
      <c r="E48" s="418" t="str">
        <f>IF(ข้อมูลนร.2!G46="","",ข้อมูลนร.2!G46)</f>
        <v/>
      </c>
      <c r="F48" s="416" t="str">
        <f>IF(สรุปเวลาเรียน!E46="","",สรุปเวลาเรียน!E46)</f>
        <v/>
      </c>
      <c r="G48" s="356" t="str">
        <f>IF(สรุปเวลาเรียน!F46="","",สรุปเวลาเรียน!F46)</f>
        <v/>
      </c>
      <c r="H48" s="356" t="str">
        <f>IF(สรุปเวลาเรียน!G46="","",สรุปเวลาเรียน!G46)</f>
        <v/>
      </c>
      <c r="I48" s="356" t="str">
        <f>IF(สรุปเวลาเรียน!H46="","",สรุปเวลาเรียน!H46)</f>
        <v/>
      </c>
      <c r="J48" s="356" t="str">
        <f>IF(สรุปเวลาเรียน!I46="","",สรุปเวลาเรียน!I46)</f>
        <v/>
      </c>
      <c r="K48" s="356" t="str">
        <f>IF(สรุปเวลาเรียน!J46="","",สรุปเวลาเรียน!J46)</f>
        <v/>
      </c>
      <c r="L48" s="356" t="str">
        <f t="shared" si="0"/>
        <v/>
      </c>
      <c r="M48" s="356" t="str">
        <f>IF(D48="","",SUM(พค!AL46,มิย!AL46,กค!AL46,สค!AL46,กย!AL46,ตค!AL46))</f>
        <v/>
      </c>
      <c r="N48" s="356" t="str">
        <f>IF(D48="","",SUM(พค!AM46,มิย!AM46,กค!AM46,สค!AM46,กย!AM46,ตค!AM46))</f>
        <v/>
      </c>
      <c r="O48" s="356" t="str">
        <f>IF(D48="","",SUM(พค!AN46,มิย!AN46,กค!AN46,สค!AN46,กย!AN46,ตค!AN46))</f>
        <v/>
      </c>
      <c r="P48" s="417" t="str">
        <f t="shared" si="1"/>
        <v/>
      </c>
      <c r="Q48" s="356" t="str">
        <f t="shared" si="2"/>
        <v/>
      </c>
      <c r="R48" s="229"/>
      <c r="S48" s="414"/>
    </row>
    <row r="49" spans="2:19">
      <c r="B49" s="400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400"/>
    </row>
    <row r="50" spans="2:19">
      <c r="B50" s="400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</row>
  </sheetData>
  <sheetProtection algorithmName="SHA-512" hashValue="+DGfkWm+oS17+wtVTrU5rIp2AzEEhV0PFha7qy44i8KMV/0YQkMQm1TUdGt9ZCUmj72khbXI7SPKVaTz8YUJYQ==" saltValue="Ct0jRg9pkVtEB7lvPNTxNg==" spinCount="100000" sheet="1" objects="1" scenarios="1"/>
  <mergeCells count="13">
    <mergeCell ref="E3:Q3"/>
    <mergeCell ref="E4:Q4"/>
    <mergeCell ref="G5:H5"/>
    <mergeCell ref="I5:K5"/>
    <mergeCell ref="L5:M5"/>
    <mergeCell ref="N5:O5"/>
    <mergeCell ref="Q6:Q8"/>
    <mergeCell ref="L7:N7"/>
    <mergeCell ref="D6:D8"/>
    <mergeCell ref="E6:E8"/>
    <mergeCell ref="F6:K6"/>
    <mergeCell ref="L6:O6"/>
    <mergeCell ref="P6:P8"/>
  </mergeCells>
  <pageMargins left="0.31496062992125984" right="0" top="0.35433070866141736" bottom="0" header="0.11811023622047245" footer="0"/>
  <pageSetup paperSize="9"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R50"/>
  <sheetViews>
    <sheetView showGridLines="0" showRowColHeaders="0" zoomScaleNormal="100" workbookViewId="0"/>
  </sheetViews>
  <sheetFormatPr defaultRowHeight="18.75"/>
  <cols>
    <col min="1" max="1" width="27" style="32" customWidth="1"/>
    <col min="2" max="2" width="4.125" style="32" customWidth="1"/>
    <col min="3" max="3" width="3.125" style="32" customWidth="1"/>
    <col min="4" max="4" width="3.375" style="32" customWidth="1"/>
    <col min="5" max="5" width="24.875" style="32" customWidth="1"/>
    <col min="6" max="14" width="5.5" style="32" customWidth="1"/>
    <col min="15" max="16" width="7.375" style="32" customWidth="1"/>
    <col min="17" max="17" width="6.875" style="32" customWidth="1"/>
    <col min="18" max="18" width="3.5" style="32" customWidth="1"/>
    <col min="19" max="16384" width="9" style="32"/>
  </cols>
  <sheetData>
    <row r="1" spans="2:18" ht="23.1" customHeight="1"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</row>
    <row r="2" spans="2:18" ht="22.5" customHeight="1">
      <c r="B2" s="400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400"/>
    </row>
    <row r="3" spans="2:18" ht="21" customHeight="1">
      <c r="B3" s="400"/>
      <c r="C3" s="23"/>
      <c r="D3" s="38"/>
      <c r="E3" s="711" t="str">
        <f>"สรุปเวลาเรียน   ภาคเรียนที่ 2"</f>
        <v>สรุปเวลาเรียน   ภาคเรียนที่ 2</v>
      </c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23"/>
      <c r="R3" s="400"/>
    </row>
    <row r="4" spans="2:18" ht="21" customHeight="1">
      <c r="B4" s="400"/>
      <c r="C4" s="23"/>
      <c r="D4" s="38"/>
      <c r="E4" s="711" t="str">
        <f>"วิชา " &amp;ข้อมูลพื้นฐาน!X7&amp; " : " &amp;ข้อมูลพื้นฐาน!T7&amp;"        "&amp;"ชั้น"&amp;ข้อมูลพื้นฐาน!T13&amp;"          "&amp;  " ปีการศึกษา "    &amp;ข้อมูลพื้นฐาน!X6</f>
        <v>วิชา ภาษาอังกฤษ : อ 11101        ชั้นมัธยมศึกษาปีที่  2           ปีการศึกษา 2566</v>
      </c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23"/>
      <c r="R4" s="400"/>
    </row>
    <row r="5" spans="2:18" ht="6" customHeight="1">
      <c r="B5" s="400"/>
      <c r="C5" s="23"/>
      <c r="D5" s="411"/>
      <c r="E5" s="411"/>
      <c r="F5" s="412"/>
      <c r="G5" s="413"/>
      <c r="H5" s="413"/>
      <c r="I5" s="413"/>
      <c r="J5" s="713"/>
      <c r="K5" s="713"/>
      <c r="L5" s="713"/>
      <c r="M5" s="712"/>
      <c r="N5" s="712"/>
      <c r="O5" s="409"/>
      <c r="P5" s="411"/>
      <c r="Q5" s="23"/>
      <c r="R5" s="400"/>
    </row>
    <row r="6" spans="2:18" s="231" customFormat="1" ht="17.25">
      <c r="B6" s="414"/>
      <c r="C6" s="229"/>
      <c r="D6" s="708" t="s">
        <v>30</v>
      </c>
      <c r="E6" s="707" t="s">
        <v>138</v>
      </c>
      <c r="F6" s="710" t="s">
        <v>52</v>
      </c>
      <c r="G6" s="710"/>
      <c r="H6" s="710"/>
      <c r="I6" s="710"/>
      <c r="J6" s="714"/>
      <c r="K6" s="707" t="s">
        <v>139</v>
      </c>
      <c r="L6" s="707"/>
      <c r="M6" s="707"/>
      <c r="N6" s="707"/>
      <c r="O6" s="706" t="s">
        <v>140</v>
      </c>
      <c r="P6" s="706" t="s">
        <v>9</v>
      </c>
      <c r="Q6" s="229"/>
      <c r="R6" s="414"/>
    </row>
    <row r="7" spans="2:18" s="231" customFormat="1" ht="17.25">
      <c r="B7" s="414"/>
      <c r="C7" s="229"/>
      <c r="D7" s="708"/>
      <c r="E7" s="707"/>
      <c r="F7" s="419" t="s">
        <v>147</v>
      </c>
      <c r="G7" s="419" t="s">
        <v>148</v>
      </c>
      <c r="H7" s="419" t="s">
        <v>149</v>
      </c>
      <c r="I7" s="419" t="s">
        <v>150</v>
      </c>
      <c r="J7" s="419" t="s">
        <v>151</v>
      </c>
      <c r="K7" s="707">
        <f>SUM(F8:J8)</f>
        <v>5</v>
      </c>
      <c r="L7" s="707"/>
      <c r="M7" s="707"/>
      <c r="N7" s="419" t="s">
        <v>63</v>
      </c>
      <c r="O7" s="706"/>
      <c r="P7" s="706"/>
      <c r="Q7" s="229"/>
      <c r="R7" s="414"/>
    </row>
    <row r="8" spans="2:18" s="231" customFormat="1" ht="17.25">
      <c r="B8" s="414"/>
      <c r="C8" s="229"/>
      <c r="D8" s="708"/>
      <c r="E8" s="707"/>
      <c r="F8" s="416">
        <f>IF(สรุปเวลาเรียน!K6="","",สรุปเวลาเรียน!K6)</f>
        <v>2</v>
      </c>
      <c r="G8" s="416">
        <f>IF(สรุปเวลาเรียน!L6="","",สรุปเวลาเรียน!L6)</f>
        <v>0</v>
      </c>
      <c r="H8" s="416">
        <f>IF(สรุปเวลาเรียน!M6="","",สรุปเวลาเรียน!M6)</f>
        <v>0</v>
      </c>
      <c r="I8" s="416">
        <f>IF(สรุปเวลาเรียน!N6="","",สรุปเวลาเรียน!N6)</f>
        <v>0</v>
      </c>
      <c r="J8" s="416">
        <f>IF(สรุปเวลาเรียน!O6="","",สรุปเวลาเรียน!O6)</f>
        <v>3</v>
      </c>
      <c r="K8" s="419" t="s">
        <v>64</v>
      </c>
      <c r="L8" s="419" t="s">
        <v>65</v>
      </c>
      <c r="M8" s="419" t="s">
        <v>66</v>
      </c>
      <c r="N8" s="419" t="s">
        <v>67</v>
      </c>
      <c r="O8" s="706"/>
      <c r="P8" s="706"/>
      <c r="Q8" s="229"/>
      <c r="R8" s="414"/>
    </row>
    <row r="9" spans="2:18" s="231" customFormat="1" ht="17.45" customHeight="1">
      <c r="B9" s="414"/>
      <c r="C9" s="229"/>
      <c r="D9" s="356" t="str">
        <f>IF(ข้อมูลนร.2!D7="","",ข้อมูลนร.2!D7)</f>
        <v>1</v>
      </c>
      <c r="E9" s="415" t="str">
        <f>IF(ข้อมูลนร.2!G7="","",ข้อมูลนร.2!G7)</f>
        <v>เด็กชายครูคอม  บ้านสื่อ</v>
      </c>
      <c r="F9" s="356">
        <f>IF(สรุปเวลาเรียน!K7="","",สรุปเวลาเรียน!K7)</f>
        <v>2</v>
      </c>
      <c r="G9" s="356">
        <f>IF(สรุปเวลาเรียน!L7="","",สรุปเวลาเรียน!L7)</f>
        <v>0</v>
      </c>
      <c r="H9" s="356">
        <f>IF(สรุปเวลาเรียน!M7="","",สรุปเวลาเรียน!M7)</f>
        <v>0</v>
      </c>
      <c r="I9" s="356">
        <f>IF(สรุปเวลาเรียน!N7="","",สรุปเวลาเรียน!N7)</f>
        <v>0</v>
      </c>
      <c r="J9" s="356">
        <f>IF(สรุปเวลาเรียน!O7="","",สรุปเวลาเรียน!O7)</f>
        <v>2</v>
      </c>
      <c r="K9" s="356">
        <f>IF(D9="","",SUM(F9:J9))</f>
        <v>4</v>
      </c>
      <c r="L9" s="356">
        <f>IF(D9="","",SUM(พย!AL7,ธค!AL7,มค!AL7,กพ!AL7,มีค!AL7))</f>
        <v>1</v>
      </c>
      <c r="M9" s="356">
        <f>IF(D9="","",SUM(พย!AM7,ธค!AM7,มค!AM7,กพ!AM7,มีค!AM7))</f>
        <v>0</v>
      </c>
      <c r="N9" s="356">
        <f>IF(D9="","",SUM(พย!AM7,ธค!AM7,มค!AM7,กพ!AM7,มีค!AM7))</f>
        <v>0</v>
      </c>
      <c r="O9" s="417">
        <f>IF(D9="","",(K9/$K$7)*100)</f>
        <v>80</v>
      </c>
      <c r="P9" s="356" t="str">
        <f>IF(D9="","",IF(O9&gt;=79.5,"ผ่าน","ไม่ผ่าน"))</f>
        <v>ผ่าน</v>
      </c>
      <c r="Q9" s="229"/>
      <c r="R9" s="414"/>
    </row>
    <row r="10" spans="2:18" s="231" customFormat="1" ht="17.45" customHeight="1">
      <c r="B10" s="414"/>
      <c r="C10" s="229"/>
      <c r="D10" s="356" t="str">
        <f>IF(ข้อมูลนร.2!D8="","",ข้อมูลนร.2!D8)</f>
        <v>2</v>
      </c>
      <c r="E10" s="418" t="str">
        <f>IF(ข้อมูลนร.2!G8="","",ข้อมูลนร.2!G8)</f>
        <v>เด็กหญิงบ้านสื่อ  ครูคอม</v>
      </c>
      <c r="F10" s="356">
        <f>IF(สรุปเวลาเรียน!K8="","",สรุปเวลาเรียน!K8)</f>
        <v>0</v>
      </c>
      <c r="G10" s="356">
        <f>IF(สรุปเวลาเรียน!L8="","",สรุปเวลาเรียน!L8)</f>
        <v>0</v>
      </c>
      <c r="H10" s="356">
        <f>IF(สรุปเวลาเรียน!M8="","",สรุปเวลาเรียน!M8)</f>
        <v>0</v>
      </c>
      <c r="I10" s="356">
        <f>IF(สรุปเวลาเรียน!N8="","",สรุปเวลาเรียน!N8)</f>
        <v>0</v>
      </c>
      <c r="J10" s="356">
        <f>IF(สรุปเวลาเรียน!O8="","",สรุปเวลาเรียน!O8)</f>
        <v>1</v>
      </c>
      <c r="K10" s="356">
        <f t="shared" ref="K10:K48" si="0">IF(D10="","",SUM(F10:J10))</f>
        <v>1</v>
      </c>
      <c r="L10" s="356">
        <f>IF(D10="","",SUM(พย!AL8,ธค!AL8,มค!AL8,กพ!AL8,มีค!AL8))</f>
        <v>1</v>
      </c>
      <c r="M10" s="356">
        <f>IF(D10="","",SUM(พย!AM8,ธค!AM8,มค!AM8,กพ!AM8,มีค!AM8))</f>
        <v>1</v>
      </c>
      <c r="N10" s="356">
        <f>IF(D10="","",SUM(พย!AM8,ธค!AM8,มค!AM8,กพ!AM8,มีค!AM8))</f>
        <v>1</v>
      </c>
      <c r="O10" s="417">
        <f t="shared" ref="O10:O48" si="1">IF(D10="","",(K10/$K$7)*100)</f>
        <v>20</v>
      </c>
      <c r="P10" s="356" t="str">
        <f t="shared" ref="P10:P48" si="2">IF(D10="","",IF(O10&gt;=79.5,"ผ่าน","ไม่ผ่าน"))</f>
        <v>ไม่ผ่าน</v>
      </c>
      <c r="Q10" s="229"/>
      <c r="R10" s="414"/>
    </row>
    <row r="11" spans="2:18" s="231" customFormat="1" ht="17.45" customHeight="1">
      <c r="B11" s="414"/>
      <c r="C11" s="229"/>
      <c r="D11" s="356" t="str">
        <f>IF(ข้อมูลนร.2!D9="","",ข้อมูลนร.2!D9)</f>
        <v>3</v>
      </c>
      <c r="E11" s="418" t="str">
        <f>IF(ข้อมูลนร.2!G9="","",ข้อมูลนร.2!G9)</f>
        <v>เด็กหญิงปุยฝ้าย  บ้านสื่อ</v>
      </c>
      <c r="F11" s="356">
        <f>IF(สรุปเวลาเรียน!K9="","",สรุปเวลาเรียน!K9)</f>
        <v>0</v>
      </c>
      <c r="G11" s="356">
        <f>IF(สรุปเวลาเรียน!L9="","",สรุปเวลาเรียน!L9)</f>
        <v>0</v>
      </c>
      <c r="H11" s="356">
        <f>IF(สรุปเวลาเรียน!M9="","",สรุปเวลาเรียน!M9)</f>
        <v>0</v>
      </c>
      <c r="I11" s="356">
        <f>IF(สรุปเวลาเรียน!N9="","",สรุปเวลาเรียน!N9)</f>
        <v>0</v>
      </c>
      <c r="J11" s="356">
        <f>IF(สรุปเวลาเรียน!O9="","",สรุปเวลาเรียน!O9)</f>
        <v>0</v>
      </c>
      <c r="K11" s="356">
        <f t="shared" si="0"/>
        <v>0</v>
      </c>
      <c r="L11" s="356">
        <f>IF(D11="","",SUM(พย!AL9,ธค!AL9,มค!AL9,กพ!AL9,มีค!AL9))</f>
        <v>0</v>
      </c>
      <c r="M11" s="356">
        <f>IF(D11="","",SUM(พย!AM9,ธค!AM9,มค!AM9,กพ!AM9,มีค!AM9))</f>
        <v>0</v>
      </c>
      <c r="N11" s="356">
        <f>IF(D11="","",SUM(พย!AM9,ธค!AM9,มค!AM9,กพ!AM9,มีค!AM9))</f>
        <v>0</v>
      </c>
      <c r="O11" s="417">
        <f t="shared" si="1"/>
        <v>0</v>
      </c>
      <c r="P11" s="356" t="str">
        <f t="shared" si="2"/>
        <v>ไม่ผ่าน</v>
      </c>
      <c r="Q11" s="229"/>
      <c r="R11" s="414"/>
    </row>
    <row r="12" spans="2:18" s="231" customFormat="1" ht="17.45" customHeight="1">
      <c r="B12" s="414"/>
      <c r="C12" s="229"/>
      <c r="D12" s="356" t="str">
        <f>IF(ข้อมูลนร.2!D10="","",ข้อมูลนร.2!D10)</f>
        <v/>
      </c>
      <c r="E12" s="418" t="str">
        <f>IF(ข้อมูลนร.2!G10="","",ข้อมูลนร.2!G10)</f>
        <v/>
      </c>
      <c r="F12" s="356" t="str">
        <f>IF(สรุปเวลาเรียน!K10="","",สรุปเวลาเรียน!K10)</f>
        <v/>
      </c>
      <c r="G12" s="356" t="str">
        <f>IF(สรุปเวลาเรียน!L10="","",สรุปเวลาเรียน!L10)</f>
        <v/>
      </c>
      <c r="H12" s="356" t="str">
        <f>IF(สรุปเวลาเรียน!M10="","",สรุปเวลาเรียน!M10)</f>
        <v/>
      </c>
      <c r="I12" s="356" t="str">
        <f>IF(สรุปเวลาเรียน!N10="","",สรุปเวลาเรียน!N10)</f>
        <v/>
      </c>
      <c r="J12" s="356" t="str">
        <f>IF(สรุปเวลาเรียน!O10="","",สรุปเวลาเรียน!O10)</f>
        <v/>
      </c>
      <c r="K12" s="356" t="str">
        <f t="shared" si="0"/>
        <v/>
      </c>
      <c r="L12" s="356" t="str">
        <f>IF(D12="","",SUM(พย!AL10,ธค!AL10,มค!AL10,กพ!AL10,มีค!AL10))</f>
        <v/>
      </c>
      <c r="M12" s="356" t="str">
        <f>IF(D12="","",SUM(พย!AM10,ธค!AM10,มค!AM10,กพ!AM10,มีค!AM10))</f>
        <v/>
      </c>
      <c r="N12" s="356" t="str">
        <f>IF(D12="","",SUM(พย!AM10,ธค!AM10,มค!AM10,กพ!AM10,มีค!AM10))</f>
        <v/>
      </c>
      <c r="O12" s="417" t="str">
        <f t="shared" si="1"/>
        <v/>
      </c>
      <c r="P12" s="356" t="str">
        <f t="shared" si="2"/>
        <v/>
      </c>
      <c r="Q12" s="229"/>
      <c r="R12" s="414"/>
    </row>
    <row r="13" spans="2:18" s="231" customFormat="1" ht="17.45" customHeight="1">
      <c r="B13" s="414"/>
      <c r="C13" s="229"/>
      <c r="D13" s="356" t="str">
        <f>IF(ข้อมูลนร.2!D11="","",ข้อมูลนร.2!D11)</f>
        <v/>
      </c>
      <c r="E13" s="418" t="str">
        <f>IF(ข้อมูลนร.2!G11="","",ข้อมูลนร.2!G11)</f>
        <v/>
      </c>
      <c r="F13" s="356" t="str">
        <f>IF(สรุปเวลาเรียน!K11="","",สรุปเวลาเรียน!K11)</f>
        <v/>
      </c>
      <c r="G13" s="356" t="str">
        <f>IF(สรุปเวลาเรียน!L11="","",สรุปเวลาเรียน!L11)</f>
        <v/>
      </c>
      <c r="H13" s="356" t="str">
        <f>IF(สรุปเวลาเรียน!M11="","",สรุปเวลาเรียน!M11)</f>
        <v/>
      </c>
      <c r="I13" s="356" t="str">
        <f>IF(สรุปเวลาเรียน!N11="","",สรุปเวลาเรียน!N11)</f>
        <v/>
      </c>
      <c r="J13" s="356" t="str">
        <f>IF(สรุปเวลาเรียน!O11="","",สรุปเวลาเรียน!O11)</f>
        <v/>
      </c>
      <c r="K13" s="356" t="str">
        <f t="shared" si="0"/>
        <v/>
      </c>
      <c r="L13" s="356" t="str">
        <f>IF(D13="","",SUM(พย!AL11,ธค!AL11,มค!AL11,กพ!AL11,มีค!AL11))</f>
        <v/>
      </c>
      <c r="M13" s="356" t="str">
        <f>IF(D13="","",SUM(พย!AM11,ธค!AM11,มค!AM11,กพ!AM11,มีค!AM11))</f>
        <v/>
      </c>
      <c r="N13" s="356" t="str">
        <f>IF(D13="","",SUM(พย!AM11,ธค!AM11,มค!AM11,กพ!AM11,มีค!AM11))</f>
        <v/>
      </c>
      <c r="O13" s="417" t="str">
        <f t="shared" si="1"/>
        <v/>
      </c>
      <c r="P13" s="356" t="str">
        <f t="shared" si="2"/>
        <v/>
      </c>
      <c r="Q13" s="229"/>
      <c r="R13" s="414"/>
    </row>
    <row r="14" spans="2:18" s="231" customFormat="1" ht="17.45" customHeight="1">
      <c r="B14" s="414"/>
      <c r="C14" s="229"/>
      <c r="D14" s="356" t="str">
        <f>IF(ข้อมูลนร.2!D12="","",ข้อมูลนร.2!D12)</f>
        <v/>
      </c>
      <c r="E14" s="418" t="str">
        <f>IF(ข้อมูลนร.2!G12="","",ข้อมูลนร.2!G12)</f>
        <v/>
      </c>
      <c r="F14" s="356" t="str">
        <f>IF(สรุปเวลาเรียน!K12="","",สรุปเวลาเรียน!K12)</f>
        <v/>
      </c>
      <c r="G14" s="356" t="str">
        <f>IF(สรุปเวลาเรียน!L12="","",สรุปเวลาเรียน!L12)</f>
        <v/>
      </c>
      <c r="H14" s="356" t="str">
        <f>IF(สรุปเวลาเรียน!M12="","",สรุปเวลาเรียน!M12)</f>
        <v/>
      </c>
      <c r="I14" s="356" t="str">
        <f>IF(สรุปเวลาเรียน!N12="","",สรุปเวลาเรียน!N12)</f>
        <v/>
      </c>
      <c r="J14" s="356" t="str">
        <f>IF(สรุปเวลาเรียน!O12="","",สรุปเวลาเรียน!O12)</f>
        <v/>
      </c>
      <c r="K14" s="356" t="str">
        <f t="shared" si="0"/>
        <v/>
      </c>
      <c r="L14" s="356" t="str">
        <f>IF(D14="","",SUM(พย!AL12,ธค!AL12,มค!AL12,กพ!AL12,มีค!AL12))</f>
        <v/>
      </c>
      <c r="M14" s="356" t="str">
        <f>IF(D14="","",SUM(พย!AM12,ธค!AM12,มค!AM12,กพ!AM12,มีค!AM12))</f>
        <v/>
      </c>
      <c r="N14" s="356" t="str">
        <f>IF(D14="","",SUM(พย!AM12,ธค!AM12,มค!AM12,กพ!AM12,มีค!AM12))</f>
        <v/>
      </c>
      <c r="O14" s="417" t="str">
        <f t="shared" si="1"/>
        <v/>
      </c>
      <c r="P14" s="356" t="str">
        <f t="shared" si="2"/>
        <v/>
      </c>
      <c r="Q14" s="229"/>
      <c r="R14" s="414"/>
    </row>
    <row r="15" spans="2:18" s="231" customFormat="1" ht="17.45" customHeight="1">
      <c r="B15" s="414"/>
      <c r="C15" s="229"/>
      <c r="D15" s="356" t="str">
        <f>IF(ข้อมูลนร.2!D13="","",ข้อมูลนร.2!D13)</f>
        <v/>
      </c>
      <c r="E15" s="418" t="str">
        <f>IF(ข้อมูลนร.2!G13="","",ข้อมูลนร.2!G13)</f>
        <v/>
      </c>
      <c r="F15" s="356" t="str">
        <f>IF(สรุปเวลาเรียน!K13="","",สรุปเวลาเรียน!K13)</f>
        <v/>
      </c>
      <c r="G15" s="356" t="str">
        <f>IF(สรุปเวลาเรียน!L13="","",สรุปเวลาเรียน!L13)</f>
        <v/>
      </c>
      <c r="H15" s="356" t="str">
        <f>IF(สรุปเวลาเรียน!M13="","",สรุปเวลาเรียน!M13)</f>
        <v/>
      </c>
      <c r="I15" s="356" t="str">
        <f>IF(สรุปเวลาเรียน!N13="","",สรุปเวลาเรียน!N13)</f>
        <v/>
      </c>
      <c r="J15" s="356" t="str">
        <f>IF(สรุปเวลาเรียน!O13="","",สรุปเวลาเรียน!O13)</f>
        <v/>
      </c>
      <c r="K15" s="356" t="str">
        <f t="shared" si="0"/>
        <v/>
      </c>
      <c r="L15" s="356" t="str">
        <f>IF(D15="","",SUM(พย!AL13,ธค!AL13,มค!AL13,กพ!AL13,มีค!AL13))</f>
        <v/>
      </c>
      <c r="M15" s="356" t="str">
        <f>IF(D15="","",SUM(พย!AM13,ธค!AM13,มค!AM13,กพ!AM13,มีค!AM13))</f>
        <v/>
      </c>
      <c r="N15" s="356" t="str">
        <f>IF(D15="","",SUM(พย!AM13,ธค!AM13,มค!AM13,กพ!AM13,มีค!AM13))</f>
        <v/>
      </c>
      <c r="O15" s="417" t="str">
        <f t="shared" si="1"/>
        <v/>
      </c>
      <c r="P15" s="356" t="str">
        <f t="shared" si="2"/>
        <v/>
      </c>
      <c r="Q15" s="229"/>
      <c r="R15" s="414"/>
    </row>
    <row r="16" spans="2:18" s="231" customFormat="1" ht="17.45" customHeight="1">
      <c r="B16" s="414"/>
      <c r="C16" s="229"/>
      <c r="D16" s="356" t="str">
        <f>IF(ข้อมูลนร.2!D14="","",ข้อมูลนร.2!D14)</f>
        <v/>
      </c>
      <c r="E16" s="418" t="str">
        <f>IF(ข้อมูลนร.2!G14="","",ข้อมูลนร.2!G14)</f>
        <v/>
      </c>
      <c r="F16" s="356" t="str">
        <f>IF(สรุปเวลาเรียน!K14="","",สรุปเวลาเรียน!K14)</f>
        <v/>
      </c>
      <c r="G16" s="356" t="str">
        <f>IF(สรุปเวลาเรียน!L14="","",สรุปเวลาเรียน!L14)</f>
        <v/>
      </c>
      <c r="H16" s="356" t="str">
        <f>IF(สรุปเวลาเรียน!M14="","",สรุปเวลาเรียน!M14)</f>
        <v/>
      </c>
      <c r="I16" s="356" t="str">
        <f>IF(สรุปเวลาเรียน!N14="","",สรุปเวลาเรียน!N14)</f>
        <v/>
      </c>
      <c r="J16" s="356" t="str">
        <f>IF(สรุปเวลาเรียน!O14="","",สรุปเวลาเรียน!O14)</f>
        <v/>
      </c>
      <c r="K16" s="356" t="str">
        <f t="shared" si="0"/>
        <v/>
      </c>
      <c r="L16" s="356" t="str">
        <f>IF(D16="","",SUM(พย!AL14,ธค!AL14,มค!AL14,กพ!AL14,มีค!AL14))</f>
        <v/>
      </c>
      <c r="M16" s="356" t="str">
        <f>IF(D16="","",SUM(พย!AM14,ธค!AM14,มค!AM14,กพ!AM14,มีค!AM14))</f>
        <v/>
      </c>
      <c r="N16" s="356" t="str">
        <f>IF(D16="","",SUM(พย!AM14,ธค!AM14,มค!AM14,กพ!AM14,มีค!AM14))</f>
        <v/>
      </c>
      <c r="O16" s="417" t="str">
        <f t="shared" si="1"/>
        <v/>
      </c>
      <c r="P16" s="356" t="str">
        <f t="shared" si="2"/>
        <v/>
      </c>
      <c r="Q16" s="229"/>
      <c r="R16" s="414"/>
    </row>
    <row r="17" spans="2:18" s="231" customFormat="1" ht="17.45" customHeight="1">
      <c r="B17" s="414"/>
      <c r="C17" s="229"/>
      <c r="D17" s="356" t="str">
        <f>IF(ข้อมูลนร.2!D15="","",ข้อมูลนร.2!D15)</f>
        <v/>
      </c>
      <c r="E17" s="418" t="str">
        <f>IF(ข้อมูลนร.2!G15="","",ข้อมูลนร.2!G15)</f>
        <v/>
      </c>
      <c r="F17" s="356" t="str">
        <f>IF(สรุปเวลาเรียน!K15="","",สรุปเวลาเรียน!K15)</f>
        <v/>
      </c>
      <c r="G17" s="356" t="str">
        <f>IF(สรุปเวลาเรียน!L15="","",สรุปเวลาเรียน!L15)</f>
        <v/>
      </c>
      <c r="H17" s="356" t="str">
        <f>IF(สรุปเวลาเรียน!M15="","",สรุปเวลาเรียน!M15)</f>
        <v/>
      </c>
      <c r="I17" s="356" t="str">
        <f>IF(สรุปเวลาเรียน!N15="","",สรุปเวลาเรียน!N15)</f>
        <v/>
      </c>
      <c r="J17" s="356" t="str">
        <f>IF(สรุปเวลาเรียน!O15="","",สรุปเวลาเรียน!O15)</f>
        <v/>
      </c>
      <c r="K17" s="356" t="str">
        <f t="shared" si="0"/>
        <v/>
      </c>
      <c r="L17" s="356" t="str">
        <f>IF(D17="","",SUM(พย!AL15,ธค!AL15,มค!AL15,กพ!AL15,มีค!AL15))</f>
        <v/>
      </c>
      <c r="M17" s="356" t="str">
        <f>IF(D17="","",SUM(พย!AM15,ธค!AM15,มค!AM15,กพ!AM15,มีค!AM15))</f>
        <v/>
      </c>
      <c r="N17" s="356" t="str">
        <f>IF(D17="","",SUM(พย!AM15,ธค!AM15,มค!AM15,กพ!AM15,มีค!AM15))</f>
        <v/>
      </c>
      <c r="O17" s="417" t="str">
        <f t="shared" si="1"/>
        <v/>
      </c>
      <c r="P17" s="356" t="str">
        <f t="shared" si="2"/>
        <v/>
      </c>
      <c r="Q17" s="229"/>
      <c r="R17" s="414"/>
    </row>
    <row r="18" spans="2:18" s="231" customFormat="1" ht="17.45" customHeight="1">
      <c r="B18" s="414"/>
      <c r="C18" s="229"/>
      <c r="D18" s="356" t="str">
        <f>IF(ข้อมูลนร.2!D16="","",ข้อมูลนร.2!D16)</f>
        <v/>
      </c>
      <c r="E18" s="418" t="str">
        <f>IF(ข้อมูลนร.2!G16="","",ข้อมูลนร.2!G16)</f>
        <v/>
      </c>
      <c r="F18" s="356" t="str">
        <f>IF(สรุปเวลาเรียน!K16="","",สรุปเวลาเรียน!K16)</f>
        <v/>
      </c>
      <c r="G18" s="356" t="str">
        <f>IF(สรุปเวลาเรียน!L16="","",สรุปเวลาเรียน!L16)</f>
        <v/>
      </c>
      <c r="H18" s="356" t="str">
        <f>IF(สรุปเวลาเรียน!M16="","",สรุปเวลาเรียน!M16)</f>
        <v/>
      </c>
      <c r="I18" s="356" t="str">
        <f>IF(สรุปเวลาเรียน!N16="","",สรุปเวลาเรียน!N16)</f>
        <v/>
      </c>
      <c r="J18" s="356" t="str">
        <f>IF(สรุปเวลาเรียน!O16="","",สรุปเวลาเรียน!O16)</f>
        <v/>
      </c>
      <c r="K18" s="356" t="str">
        <f t="shared" si="0"/>
        <v/>
      </c>
      <c r="L18" s="356" t="str">
        <f>IF(D18="","",SUM(พย!AL16,ธค!AL16,มค!AL16,กพ!AL16,มีค!AL16))</f>
        <v/>
      </c>
      <c r="M18" s="356" t="str">
        <f>IF(D18="","",SUM(พย!AM16,ธค!AM16,มค!AM16,กพ!AM16,มีค!AM16))</f>
        <v/>
      </c>
      <c r="N18" s="356" t="str">
        <f>IF(D18="","",SUM(พย!AM16,ธค!AM16,มค!AM16,กพ!AM16,มีค!AM16))</f>
        <v/>
      </c>
      <c r="O18" s="417" t="str">
        <f t="shared" si="1"/>
        <v/>
      </c>
      <c r="P18" s="356" t="str">
        <f t="shared" si="2"/>
        <v/>
      </c>
      <c r="Q18" s="229"/>
      <c r="R18" s="414"/>
    </row>
    <row r="19" spans="2:18" s="231" customFormat="1" ht="17.45" customHeight="1">
      <c r="B19" s="414"/>
      <c r="C19" s="229"/>
      <c r="D19" s="356" t="str">
        <f>IF(ข้อมูลนร.2!D17="","",ข้อมูลนร.2!D17)</f>
        <v/>
      </c>
      <c r="E19" s="418" t="str">
        <f>IF(ข้อมูลนร.2!G17="","",ข้อมูลนร.2!G17)</f>
        <v/>
      </c>
      <c r="F19" s="356" t="str">
        <f>IF(สรุปเวลาเรียน!K17="","",สรุปเวลาเรียน!K17)</f>
        <v/>
      </c>
      <c r="G19" s="356" t="str">
        <f>IF(สรุปเวลาเรียน!L17="","",สรุปเวลาเรียน!L17)</f>
        <v/>
      </c>
      <c r="H19" s="356" t="str">
        <f>IF(สรุปเวลาเรียน!M17="","",สรุปเวลาเรียน!M17)</f>
        <v/>
      </c>
      <c r="I19" s="356" t="str">
        <f>IF(สรุปเวลาเรียน!N17="","",สรุปเวลาเรียน!N17)</f>
        <v/>
      </c>
      <c r="J19" s="356" t="str">
        <f>IF(สรุปเวลาเรียน!O17="","",สรุปเวลาเรียน!O17)</f>
        <v/>
      </c>
      <c r="K19" s="356" t="str">
        <f t="shared" si="0"/>
        <v/>
      </c>
      <c r="L19" s="356" t="str">
        <f>IF(D19="","",SUM(พย!AL17,ธค!AL17,มค!AL17,กพ!AL17,มีค!AL17))</f>
        <v/>
      </c>
      <c r="M19" s="356" t="str">
        <f>IF(D19="","",SUM(พย!AM17,ธค!AM17,มค!AM17,กพ!AM17,มีค!AM17))</f>
        <v/>
      </c>
      <c r="N19" s="356" t="str">
        <f>IF(D19="","",SUM(พย!AM17,ธค!AM17,มค!AM17,กพ!AM17,มีค!AM17))</f>
        <v/>
      </c>
      <c r="O19" s="417" t="str">
        <f t="shared" si="1"/>
        <v/>
      </c>
      <c r="P19" s="356" t="str">
        <f t="shared" si="2"/>
        <v/>
      </c>
      <c r="Q19" s="229"/>
      <c r="R19" s="414"/>
    </row>
    <row r="20" spans="2:18" s="231" customFormat="1" ht="17.45" customHeight="1">
      <c r="B20" s="414"/>
      <c r="C20" s="229"/>
      <c r="D20" s="356" t="str">
        <f>IF(ข้อมูลนร.2!D18="","",ข้อมูลนร.2!D18)</f>
        <v/>
      </c>
      <c r="E20" s="418" t="str">
        <f>IF(ข้อมูลนร.2!G18="","",ข้อมูลนร.2!G18)</f>
        <v/>
      </c>
      <c r="F20" s="356" t="str">
        <f>IF(สรุปเวลาเรียน!K18="","",สรุปเวลาเรียน!K18)</f>
        <v/>
      </c>
      <c r="G20" s="356" t="str">
        <f>IF(สรุปเวลาเรียน!L18="","",สรุปเวลาเรียน!L18)</f>
        <v/>
      </c>
      <c r="H20" s="356" t="str">
        <f>IF(สรุปเวลาเรียน!M18="","",สรุปเวลาเรียน!M18)</f>
        <v/>
      </c>
      <c r="I20" s="356" t="str">
        <f>IF(สรุปเวลาเรียน!N18="","",สรุปเวลาเรียน!N18)</f>
        <v/>
      </c>
      <c r="J20" s="356" t="str">
        <f>IF(สรุปเวลาเรียน!O18="","",สรุปเวลาเรียน!O18)</f>
        <v/>
      </c>
      <c r="K20" s="356" t="str">
        <f t="shared" si="0"/>
        <v/>
      </c>
      <c r="L20" s="356" t="str">
        <f>IF(D20="","",SUM(พย!AL18,ธค!AL18,มค!AL18,กพ!AL18,มีค!AL18))</f>
        <v/>
      </c>
      <c r="M20" s="356" t="str">
        <f>IF(D20="","",SUM(พย!AM18,ธค!AM18,มค!AM18,กพ!AM18,มีค!AM18))</f>
        <v/>
      </c>
      <c r="N20" s="356" t="str">
        <f>IF(D20="","",SUM(พย!AM18,ธค!AM18,มค!AM18,กพ!AM18,มีค!AM18))</f>
        <v/>
      </c>
      <c r="O20" s="417" t="str">
        <f t="shared" si="1"/>
        <v/>
      </c>
      <c r="P20" s="356" t="str">
        <f t="shared" si="2"/>
        <v/>
      </c>
      <c r="Q20" s="229"/>
      <c r="R20" s="414"/>
    </row>
    <row r="21" spans="2:18" s="231" customFormat="1" ht="17.45" customHeight="1">
      <c r="B21" s="414"/>
      <c r="C21" s="229"/>
      <c r="D21" s="356" t="str">
        <f>IF(ข้อมูลนร.2!D19="","",ข้อมูลนร.2!D19)</f>
        <v/>
      </c>
      <c r="E21" s="418" t="str">
        <f>IF(ข้อมูลนร.2!G19="","",ข้อมูลนร.2!G19)</f>
        <v/>
      </c>
      <c r="F21" s="356" t="str">
        <f>IF(สรุปเวลาเรียน!K19="","",สรุปเวลาเรียน!K19)</f>
        <v/>
      </c>
      <c r="G21" s="356" t="str">
        <f>IF(สรุปเวลาเรียน!L19="","",สรุปเวลาเรียน!L19)</f>
        <v/>
      </c>
      <c r="H21" s="356" t="str">
        <f>IF(สรุปเวลาเรียน!M19="","",สรุปเวลาเรียน!M19)</f>
        <v/>
      </c>
      <c r="I21" s="356" t="str">
        <f>IF(สรุปเวลาเรียน!N19="","",สรุปเวลาเรียน!N19)</f>
        <v/>
      </c>
      <c r="J21" s="356" t="str">
        <f>IF(สรุปเวลาเรียน!O19="","",สรุปเวลาเรียน!O19)</f>
        <v/>
      </c>
      <c r="K21" s="356" t="str">
        <f t="shared" si="0"/>
        <v/>
      </c>
      <c r="L21" s="356" t="str">
        <f>IF(D21="","",SUM(พย!AL19,ธค!AL19,มค!AL19,กพ!AL19,มีค!AL19))</f>
        <v/>
      </c>
      <c r="M21" s="356" t="str">
        <f>IF(D21="","",SUM(พย!AM19,ธค!AM19,มค!AM19,กพ!AM19,มีค!AM19))</f>
        <v/>
      </c>
      <c r="N21" s="356" t="str">
        <f>IF(D21="","",SUM(พย!AM19,ธค!AM19,มค!AM19,กพ!AM19,มีค!AM19))</f>
        <v/>
      </c>
      <c r="O21" s="417" t="str">
        <f t="shared" si="1"/>
        <v/>
      </c>
      <c r="P21" s="356" t="str">
        <f t="shared" si="2"/>
        <v/>
      </c>
      <c r="Q21" s="229"/>
      <c r="R21" s="414"/>
    </row>
    <row r="22" spans="2:18" s="231" customFormat="1" ht="17.45" customHeight="1">
      <c r="B22" s="414"/>
      <c r="C22" s="229"/>
      <c r="D22" s="356" t="str">
        <f>IF(ข้อมูลนร.2!D20="","",ข้อมูลนร.2!D20)</f>
        <v/>
      </c>
      <c r="E22" s="418" t="str">
        <f>IF(ข้อมูลนร.2!G20="","",ข้อมูลนร.2!G20)</f>
        <v/>
      </c>
      <c r="F22" s="356" t="str">
        <f>IF(สรุปเวลาเรียน!K20="","",สรุปเวลาเรียน!K20)</f>
        <v/>
      </c>
      <c r="G22" s="356" t="str">
        <f>IF(สรุปเวลาเรียน!L20="","",สรุปเวลาเรียน!L20)</f>
        <v/>
      </c>
      <c r="H22" s="356" t="str">
        <f>IF(สรุปเวลาเรียน!M20="","",สรุปเวลาเรียน!M20)</f>
        <v/>
      </c>
      <c r="I22" s="356" t="str">
        <f>IF(สรุปเวลาเรียน!N20="","",สรุปเวลาเรียน!N20)</f>
        <v/>
      </c>
      <c r="J22" s="356" t="str">
        <f>IF(สรุปเวลาเรียน!O20="","",สรุปเวลาเรียน!O20)</f>
        <v/>
      </c>
      <c r="K22" s="356" t="str">
        <f t="shared" si="0"/>
        <v/>
      </c>
      <c r="L22" s="356" t="str">
        <f>IF(D22="","",SUM(พย!AL20,ธค!AL20,มค!AL20,กพ!AL20,มีค!AL20))</f>
        <v/>
      </c>
      <c r="M22" s="356" t="str">
        <f>IF(D22="","",SUM(พย!AM20,ธค!AM20,มค!AM20,กพ!AM20,มีค!AM20))</f>
        <v/>
      </c>
      <c r="N22" s="356" t="str">
        <f>IF(D22="","",SUM(พย!AM20,ธค!AM20,มค!AM20,กพ!AM20,มีค!AM20))</f>
        <v/>
      </c>
      <c r="O22" s="417" t="str">
        <f t="shared" si="1"/>
        <v/>
      </c>
      <c r="P22" s="356" t="str">
        <f t="shared" si="2"/>
        <v/>
      </c>
      <c r="Q22" s="229"/>
      <c r="R22" s="414"/>
    </row>
    <row r="23" spans="2:18" s="231" customFormat="1" ht="17.45" customHeight="1">
      <c r="B23" s="414"/>
      <c r="C23" s="229"/>
      <c r="D23" s="356" t="str">
        <f>IF(ข้อมูลนร.2!D21="","",ข้อมูลนร.2!D21)</f>
        <v/>
      </c>
      <c r="E23" s="418" t="str">
        <f>IF(ข้อมูลนร.2!G21="","",ข้อมูลนร.2!G21)</f>
        <v/>
      </c>
      <c r="F23" s="356" t="str">
        <f>IF(สรุปเวลาเรียน!K21="","",สรุปเวลาเรียน!K21)</f>
        <v/>
      </c>
      <c r="G23" s="356" t="str">
        <f>IF(สรุปเวลาเรียน!L21="","",สรุปเวลาเรียน!L21)</f>
        <v/>
      </c>
      <c r="H23" s="356" t="str">
        <f>IF(สรุปเวลาเรียน!M21="","",สรุปเวลาเรียน!M21)</f>
        <v/>
      </c>
      <c r="I23" s="356" t="str">
        <f>IF(สรุปเวลาเรียน!N21="","",สรุปเวลาเรียน!N21)</f>
        <v/>
      </c>
      <c r="J23" s="356" t="str">
        <f>IF(สรุปเวลาเรียน!O21="","",สรุปเวลาเรียน!O21)</f>
        <v/>
      </c>
      <c r="K23" s="356" t="str">
        <f t="shared" si="0"/>
        <v/>
      </c>
      <c r="L23" s="356" t="str">
        <f>IF(D23="","",SUM(พย!AL21,ธค!AL21,มค!AL21,กพ!AL21,มีค!AL21))</f>
        <v/>
      </c>
      <c r="M23" s="356" t="str">
        <f>IF(D23="","",SUM(พย!AM21,ธค!AM21,มค!AM21,กพ!AM21,มีค!AM21))</f>
        <v/>
      </c>
      <c r="N23" s="356" t="str">
        <f>IF(D23="","",SUM(พย!AM21,ธค!AM21,มค!AM21,กพ!AM21,มีค!AM21))</f>
        <v/>
      </c>
      <c r="O23" s="417" t="str">
        <f t="shared" si="1"/>
        <v/>
      </c>
      <c r="P23" s="356" t="str">
        <f t="shared" si="2"/>
        <v/>
      </c>
      <c r="Q23" s="229"/>
      <c r="R23" s="414"/>
    </row>
    <row r="24" spans="2:18" s="231" customFormat="1" ht="17.45" customHeight="1">
      <c r="B24" s="414"/>
      <c r="C24" s="229"/>
      <c r="D24" s="356" t="str">
        <f>IF(ข้อมูลนร.2!D22="","",ข้อมูลนร.2!D22)</f>
        <v/>
      </c>
      <c r="E24" s="418" t="str">
        <f>IF(ข้อมูลนร.2!G22="","",ข้อมูลนร.2!G22)</f>
        <v/>
      </c>
      <c r="F24" s="356" t="str">
        <f>IF(สรุปเวลาเรียน!K22="","",สรุปเวลาเรียน!K22)</f>
        <v/>
      </c>
      <c r="G24" s="356" t="str">
        <f>IF(สรุปเวลาเรียน!L22="","",สรุปเวลาเรียน!L22)</f>
        <v/>
      </c>
      <c r="H24" s="356" t="str">
        <f>IF(สรุปเวลาเรียน!M22="","",สรุปเวลาเรียน!M22)</f>
        <v/>
      </c>
      <c r="I24" s="356" t="str">
        <f>IF(สรุปเวลาเรียน!N22="","",สรุปเวลาเรียน!N22)</f>
        <v/>
      </c>
      <c r="J24" s="356" t="str">
        <f>IF(สรุปเวลาเรียน!O22="","",สรุปเวลาเรียน!O22)</f>
        <v/>
      </c>
      <c r="K24" s="356" t="str">
        <f t="shared" si="0"/>
        <v/>
      </c>
      <c r="L24" s="356" t="str">
        <f>IF(D24="","",SUM(พย!AL22,ธค!AL22,มค!AL22,กพ!AL22,มีค!AL22))</f>
        <v/>
      </c>
      <c r="M24" s="356" t="str">
        <f>IF(D24="","",SUM(พย!AM22,ธค!AM22,มค!AM22,กพ!AM22,มีค!AM22))</f>
        <v/>
      </c>
      <c r="N24" s="356" t="str">
        <f>IF(D24="","",SUM(พย!AM22,ธค!AM22,มค!AM22,กพ!AM22,มีค!AM22))</f>
        <v/>
      </c>
      <c r="O24" s="417" t="str">
        <f t="shared" si="1"/>
        <v/>
      </c>
      <c r="P24" s="356" t="str">
        <f t="shared" si="2"/>
        <v/>
      </c>
      <c r="Q24" s="229"/>
      <c r="R24" s="414"/>
    </row>
    <row r="25" spans="2:18" s="231" customFormat="1" ht="17.45" customHeight="1">
      <c r="B25" s="414"/>
      <c r="C25" s="229"/>
      <c r="D25" s="356" t="str">
        <f>IF(ข้อมูลนร.2!D23="","",ข้อมูลนร.2!D23)</f>
        <v/>
      </c>
      <c r="E25" s="418" t="str">
        <f>IF(ข้อมูลนร.2!G23="","",ข้อมูลนร.2!G23)</f>
        <v/>
      </c>
      <c r="F25" s="356" t="str">
        <f>IF(สรุปเวลาเรียน!K23="","",สรุปเวลาเรียน!K23)</f>
        <v/>
      </c>
      <c r="G25" s="356" t="str">
        <f>IF(สรุปเวลาเรียน!L23="","",สรุปเวลาเรียน!L23)</f>
        <v/>
      </c>
      <c r="H25" s="356" t="str">
        <f>IF(สรุปเวลาเรียน!M23="","",สรุปเวลาเรียน!M23)</f>
        <v/>
      </c>
      <c r="I25" s="356" t="str">
        <f>IF(สรุปเวลาเรียน!N23="","",สรุปเวลาเรียน!N23)</f>
        <v/>
      </c>
      <c r="J25" s="356" t="str">
        <f>IF(สรุปเวลาเรียน!O23="","",สรุปเวลาเรียน!O23)</f>
        <v/>
      </c>
      <c r="K25" s="356" t="str">
        <f t="shared" si="0"/>
        <v/>
      </c>
      <c r="L25" s="356" t="str">
        <f>IF(D25="","",SUM(พย!AL23,ธค!AL23,มค!AL23,กพ!AL23,มีค!AL23))</f>
        <v/>
      </c>
      <c r="M25" s="356" t="str">
        <f>IF(D25="","",SUM(พย!AM23,ธค!AM23,มค!AM23,กพ!AM23,มีค!AM23))</f>
        <v/>
      </c>
      <c r="N25" s="356" t="str">
        <f>IF(D25="","",SUM(พย!AM23,ธค!AM23,มค!AM23,กพ!AM23,มีค!AM23))</f>
        <v/>
      </c>
      <c r="O25" s="417" t="str">
        <f t="shared" si="1"/>
        <v/>
      </c>
      <c r="P25" s="356" t="str">
        <f t="shared" si="2"/>
        <v/>
      </c>
      <c r="Q25" s="229"/>
      <c r="R25" s="414"/>
    </row>
    <row r="26" spans="2:18" s="231" customFormat="1" ht="17.45" customHeight="1">
      <c r="B26" s="414"/>
      <c r="C26" s="229"/>
      <c r="D26" s="356" t="str">
        <f>IF(ข้อมูลนร.2!D24="","",ข้อมูลนร.2!D24)</f>
        <v/>
      </c>
      <c r="E26" s="418" t="str">
        <f>IF(ข้อมูลนร.2!G24="","",ข้อมูลนร.2!G24)</f>
        <v/>
      </c>
      <c r="F26" s="356" t="str">
        <f>IF(สรุปเวลาเรียน!K24="","",สรุปเวลาเรียน!K24)</f>
        <v/>
      </c>
      <c r="G26" s="356" t="str">
        <f>IF(สรุปเวลาเรียน!L24="","",สรุปเวลาเรียน!L24)</f>
        <v/>
      </c>
      <c r="H26" s="356" t="str">
        <f>IF(สรุปเวลาเรียน!M24="","",สรุปเวลาเรียน!M24)</f>
        <v/>
      </c>
      <c r="I26" s="356" t="str">
        <f>IF(สรุปเวลาเรียน!N24="","",สรุปเวลาเรียน!N24)</f>
        <v/>
      </c>
      <c r="J26" s="356" t="str">
        <f>IF(สรุปเวลาเรียน!O24="","",สรุปเวลาเรียน!O24)</f>
        <v/>
      </c>
      <c r="K26" s="356" t="str">
        <f t="shared" si="0"/>
        <v/>
      </c>
      <c r="L26" s="356" t="str">
        <f>IF(D26="","",SUM(พย!AL24,ธค!AL24,มค!AL24,กพ!AL24,มีค!AL24))</f>
        <v/>
      </c>
      <c r="M26" s="356" t="str">
        <f>IF(D26="","",SUM(พย!AM24,ธค!AM24,มค!AM24,กพ!AM24,มีค!AM24))</f>
        <v/>
      </c>
      <c r="N26" s="356" t="str">
        <f>IF(D26="","",SUM(พย!AM24,ธค!AM24,มค!AM24,กพ!AM24,มีค!AM24))</f>
        <v/>
      </c>
      <c r="O26" s="417" t="str">
        <f t="shared" si="1"/>
        <v/>
      </c>
      <c r="P26" s="356" t="str">
        <f t="shared" si="2"/>
        <v/>
      </c>
      <c r="Q26" s="229"/>
      <c r="R26" s="414"/>
    </row>
    <row r="27" spans="2:18" s="231" customFormat="1" ht="17.45" customHeight="1">
      <c r="B27" s="414"/>
      <c r="C27" s="229"/>
      <c r="D27" s="356" t="str">
        <f>IF(ข้อมูลนร.2!D25="","",ข้อมูลนร.2!D25)</f>
        <v/>
      </c>
      <c r="E27" s="418" t="str">
        <f>IF(ข้อมูลนร.2!G25="","",ข้อมูลนร.2!G25)</f>
        <v/>
      </c>
      <c r="F27" s="356" t="str">
        <f>IF(สรุปเวลาเรียน!K25="","",สรุปเวลาเรียน!K25)</f>
        <v/>
      </c>
      <c r="G27" s="356" t="str">
        <f>IF(สรุปเวลาเรียน!L25="","",สรุปเวลาเรียน!L25)</f>
        <v/>
      </c>
      <c r="H27" s="356" t="str">
        <f>IF(สรุปเวลาเรียน!M25="","",สรุปเวลาเรียน!M25)</f>
        <v/>
      </c>
      <c r="I27" s="356" t="str">
        <f>IF(สรุปเวลาเรียน!N25="","",สรุปเวลาเรียน!N25)</f>
        <v/>
      </c>
      <c r="J27" s="356" t="str">
        <f>IF(สรุปเวลาเรียน!O25="","",สรุปเวลาเรียน!O25)</f>
        <v/>
      </c>
      <c r="K27" s="356" t="str">
        <f t="shared" si="0"/>
        <v/>
      </c>
      <c r="L27" s="356" t="str">
        <f>IF(D27="","",SUM(พย!AL25,ธค!AL25,มค!AL25,กพ!AL25,มีค!AL25))</f>
        <v/>
      </c>
      <c r="M27" s="356" t="str">
        <f>IF(D27="","",SUM(พย!AM25,ธค!AM25,มค!AM25,กพ!AM25,มีค!AM25))</f>
        <v/>
      </c>
      <c r="N27" s="356" t="str">
        <f>IF(D27="","",SUM(พย!AM25,ธค!AM25,มค!AM25,กพ!AM25,มีค!AM25))</f>
        <v/>
      </c>
      <c r="O27" s="417" t="str">
        <f t="shared" si="1"/>
        <v/>
      </c>
      <c r="P27" s="356" t="str">
        <f t="shared" si="2"/>
        <v/>
      </c>
      <c r="Q27" s="229"/>
      <c r="R27" s="414"/>
    </row>
    <row r="28" spans="2:18" s="231" customFormat="1" ht="17.45" customHeight="1">
      <c r="B28" s="414"/>
      <c r="C28" s="229"/>
      <c r="D28" s="356" t="str">
        <f>IF(ข้อมูลนร.2!D26="","",ข้อมูลนร.2!D26)</f>
        <v/>
      </c>
      <c r="E28" s="418" t="str">
        <f>IF(ข้อมูลนร.2!G26="","",ข้อมูลนร.2!G26)</f>
        <v/>
      </c>
      <c r="F28" s="356" t="str">
        <f>IF(สรุปเวลาเรียน!K26="","",สรุปเวลาเรียน!K26)</f>
        <v/>
      </c>
      <c r="G28" s="356" t="str">
        <f>IF(สรุปเวลาเรียน!L26="","",สรุปเวลาเรียน!L26)</f>
        <v/>
      </c>
      <c r="H28" s="356" t="str">
        <f>IF(สรุปเวลาเรียน!M26="","",สรุปเวลาเรียน!M26)</f>
        <v/>
      </c>
      <c r="I28" s="356" t="str">
        <f>IF(สรุปเวลาเรียน!N26="","",สรุปเวลาเรียน!N26)</f>
        <v/>
      </c>
      <c r="J28" s="356" t="str">
        <f>IF(สรุปเวลาเรียน!O26="","",สรุปเวลาเรียน!O26)</f>
        <v/>
      </c>
      <c r="K28" s="356" t="str">
        <f t="shared" si="0"/>
        <v/>
      </c>
      <c r="L28" s="356" t="str">
        <f>IF(D28="","",SUM(พย!AL26,ธค!AL26,มค!AL26,กพ!AL26,มีค!AL26))</f>
        <v/>
      </c>
      <c r="M28" s="356" t="str">
        <f>IF(D28="","",SUM(พย!AM26,ธค!AM26,มค!AM26,กพ!AM26,มีค!AM26))</f>
        <v/>
      </c>
      <c r="N28" s="356" t="str">
        <f>IF(D28="","",SUM(พย!AM26,ธค!AM26,มค!AM26,กพ!AM26,มีค!AM26))</f>
        <v/>
      </c>
      <c r="O28" s="417" t="str">
        <f t="shared" si="1"/>
        <v/>
      </c>
      <c r="P28" s="356" t="str">
        <f t="shared" si="2"/>
        <v/>
      </c>
      <c r="Q28" s="229"/>
      <c r="R28" s="414"/>
    </row>
    <row r="29" spans="2:18" s="231" customFormat="1" ht="17.45" customHeight="1">
      <c r="B29" s="414"/>
      <c r="C29" s="229"/>
      <c r="D29" s="356" t="str">
        <f>IF(ข้อมูลนร.2!D27="","",ข้อมูลนร.2!D27)</f>
        <v/>
      </c>
      <c r="E29" s="418" t="str">
        <f>IF(ข้อมูลนร.2!G27="","",ข้อมูลนร.2!G27)</f>
        <v/>
      </c>
      <c r="F29" s="356" t="str">
        <f>IF(สรุปเวลาเรียน!K27="","",สรุปเวลาเรียน!K27)</f>
        <v/>
      </c>
      <c r="G29" s="356" t="str">
        <f>IF(สรุปเวลาเรียน!L27="","",สรุปเวลาเรียน!L27)</f>
        <v/>
      </c>
      <c r="H29" s="356" t="str">
        <f>IF(สรุปเวลาเรียน!M27="","",สรุปเวลาเรียน!M27)</f>
        <v/>
      </c>
      <c r="I29" s="356" t="str">
        <f>IF(สรุปเวลาเรียน!N27="","",สรุปเวลาเรียน!N27)</f>
        <v/>
      </c>
      <c r="J29" s="356" t="str">
        <f>IF(สรุปเวลาเรียน!O27="","",สรุปเวลาเรียน!O27)</f>
        <v/>
      </c>
      <c r="K29" s="356" t="str">
        <f t="shared" si="0"/>
        <v/>
      </c>
      <c r="L29" s="356" t="str">
        <f>IF(D29="","",SUM(พย!AL27,ธค!AL27,มค!AL27,กพ!AL27,มีค!AL27))</f>
        <v/>
      </c>
      <c r="M29" s="356" t="str">
        <f>IF(D29="","",SUM(พย!AM27,ธค!AM27,มค!AM27,กพ!AM27,มีค!AM27))</f>
        <v/>
      </c>
      <c r="N29" s="356" t="str">
        <f>IF(D29="","",SUM(พย!AM27,ธค!AM27,มค!AM27,กพ!AM27,มีค!AM27))</f>
        <v/>
      </c>
      <c r="O29" s="417" t="str">
        <f t="shared" si="1"/>
        <v/>
      </c>
      <c r="P29" s="356" t="str">
        <f t="shared" si="2"/>
        <v/>
      </c>
      <c r="Q29" s="229"/>
      <c r="R29" s="414"/>
    </row>
    <row r="30" spans="2:18" s="231" customFormat="1" ht="17.45" customHeight="1">
      <c r="B30" s="414"/>
      <c r="C30" s="229"/>
      <c r="D30" s="356" t="str">
        <f>IF(ข้อมูลนร.2!D28="","",ข้อมูลนร.2!D28)</f>
        <v/>
      </c>
      <c r="E30" s="418" t="str">
        <f>IF(ข้อมูลนร.2!G28="","",ข้อมูลนร.2!G28)</f>
        <v/>
      </c>
      <c r="F30" s="356" t="str">
        <f>IF(สรุปเวลาเรียน!K28="","",สรุปเวลาเรียน!K28)</f>
        <v/>
      </c>
      <c r="G30" s="356" t="str">
        <f>IF(สรุปเวลาเรียน!L28="","",สรุปเวลาเรียน!L28)</f>
        <v/>
      </c>
      <c r="H30" s="356" t="str">
        <f>IF(สรุปเวลาเรียน!M28="","",สรุปเวลาเรียน!M28)</f>
        <v/>
      </c>
      <c r="I30" s="356" t="str">
        <f>IF(สรุปเวลาเรียน!N28="","",สรุปเวลาเรียน!N28)</f>
        <v/>
      </c>
      <c r="J30" s="356" t="str">
        <f>IF(สรุปเวลาเรียน!O28="","",สรุปเวลาเรียน!O28)</f>
        <v/>
      </c>
      <c r="K30" s="356" t="str">
        <f t="shared" si="0"/>
        <v/>
      </c>
      <c r="L30" s="356" t="str">
        <f>IF(D30="","",SUM(พย!AL28,ธค!AL28,มค!AL28,กพ!AL28,มีค!AL28))</f>
        <v/>
      </c>
      <c r="M30" s="356" t="str">
        <f>IF(D30="","",SUM(พย!AM28,ธค!AM28,มค!AM28,กพ!AM28,มีค!AM28))</f>
        <v/>
      </c>
      <c r="N30" s="356" t="str">
        <f>IF(D30="","",SUM(พย!AM28,ธค!AM28,มค!AM28,กพ!AM28,มีค!AM28))</f>
        <v/>
      </c>
      <c r="O30" s="417" t="str">
        <f t="shared" si="1"/>
        <v/>
      </c>
      <c r="P30" s="356" t="str">
        <f t="shared" si="2"/>
        <v/>
      </c>
      <c r="Q30" s="229"/>
      <c r="R30" s="414"/>
    </row>
    <row r="31" spans="2:18" s="231" customFormat="1" ht="17.45" customHeight="1">
      <c r="B31" s="414"/>
      <c r="C31" s="229"/>
      <c r="D31" s="356" t="str">
        <f>IF(ข้อมูลนร.2!D29="","",ข้อมูลนร.2!D29)</f>
        <v/>
      </c>
      <c r="E31" s="418" t="str">
        <f>IF(ข้อมูลนร.2!G29="","",ข้อมูลนร.2!G29)</f>
        <v/>
      </c>
      <c r="F31" s="356" t="str">
        <f>IF(สรุปเวลาเรียน!K29="","",สรุปเวลาเรียน!K29)</f>
        <v/>
      </c>
      <c r="G31" s="356" t="str">
        <f>IF(สรุปเวลาเรียน!L29="","",สรุปเวลาเรียน!L29)</f>
        <v/>
      </c>
      <c r="H31" s="356" t="str">
        <f>IF(สรุปเวลาเรียน!M29="","",สรุปเวลาเรียน!M29)</f>
        <v/>
      </c>
      <c r="I31" s="356" t="str">
        <f>IF(สรุปเวลาเรียน!N29="","",สรุปเวลาเรียน!N29)</f>
        <v/>
      </c>
      <c r="J31" s="356" t="str">
        <f>IF(สรุปเวลาเรียน!O29="","",สรุปเวลาเรียน!O29)</f>
        <v/>
      </c>
      <c r="K31" s="356" t="str">
        <f t="shared" si="0"/>
        <v/>
      </c>
      <c r="L31" s="356" t="str">
        <f>IF(D31="","",SUM(พย!AL29,ธค!AL29,มค!AL29,กพ!AL29,มีค!AL29))</f>
        <v/>
      </c>
      <c r="M31" s="356" t="str">
        <f>IF(D31="","",SUM(พย!AM29,ธค!AM29,มค!AM29,กพ!AM29,มีค!AM29))</f>
        <v/>
      </c>
      <c r="N31" s="356" t="str">
        <f>IF(D31="","",SUM(พย!AM29,ธค!AM29,มค!AM29,กพ!AM29,มีค!AM29))</f>
        <v/>
      </c>
      <c r="O31" s="417" t="str">
        <f t="shared" si="1"/>
        <v/>
      </c>
      <c r="P31" s="356" t="str">
        <f t="shared" si="2"/>
        <v/>
      </c>
      <c r="Q31" s="229"/>
      <c r="R31" s="414"/>
    </row>
    <row r="32" spans="2:18" s="231" customFormat="1" ht="17.45" customHeight="1">
      <c r="B32" s="414"/>
      <c r="C32" s="229"/>
      <c r="D32" s="356" t="str">
        <f>IF(ข้อมูลนร.2!D30="","",ข้อมูลนร.2!D30)</f>
        <v/>
      </c>
      <c r="E32" s="418" t="str">
        <f>IF(ข้อมูลนร.2!G30="","",ข้อมูลนร.2!G30)</f>
        <v/>
      </c>
      <c r="F32" s="356" t="str">
        <f>IF(สรุปเวลาเรียน!K30="","",สรุปเวลาเรียน!K30)</f>
        <v/>
      </c>
      <c r="G32" s="356" t="str">
        <f>IF(สรุปเวลาเรียน!L30="","",สรุปเวลาเรียน!L30)</f>
        <v/>
      </c>
      <c r="H32" s="356" t="str">
        <f>IF(สรุปเวลาเรียน!M30="","",สรุปเวลาเรียน!M30)</f>
        <v/>
      </c>
      <c r="I32" s="356" t="str">
        <f>IF(สรุปเวลาเรียน!N30="","",สรุปเวลาเรียน!N30)</f>
        <v/>
      </c>
      <c r="J32" s="356" t="str">
        <f>IF(สรุปเวลาเรียน!O30="","",สรุปเวลาเรียน!O30)</f>
        <v/>
      </c>
      <c r="K32" s="356" t="str">
        <f t="shared" si="0"/>
        <v/>
      </c>
      <c r="L32" s="356" t="str">
        <f>IF(D32="","",SUM(พย!AL30,ธค!AL30,มค!AL30,กพ!AL30,มีค!AL30))</f>
        <v/>
      </c>
      <c r="M32" s="356" t="str">
        <f>IF(D32="","",SUM(พย!AM30,ธค!AM30,มค!AM30,กพ!AM30,มีค!AM30))</f>
        <v/>
      </c>
      <c r="N32" s="356" t="str">
        <f>IF(D32="","",SUM(พย!AM30,ธค!AM30,มค!AM30,กพ!AM30,มีค!AM30))</f>
        <v/>
      </c>
      <c r="O32" s="417" t="str">
        <f t="shared" si="1"/>
        <v/>
      </c>
      <c r="P32" s="356" t="str">
        <f t="shared" si="2"/>
        <v/>
      </c>
      <c r="Q32" s="229"/>
      <c r="R32" s="414"/>
    </row>
    <row r="33" spans="2:18" s="231" customFormat="1" ht="17.45" customHeight="1">
      <c r="B33" s="414"/>
      <c r="C33" s="229"/>
      <c r="D33" s="356" t="str">
        <f>IF(ข้อมูลนร.2!D31="","",ข้อมูลนร.2!D31)</f>
        <v/>
      </c>
      <c r="E33" s="418" t="str">
        <f>IF(ข้อมูลนร.2!G31="","",ข้อมูลนร.2!G31)</f>
        <v/>
      </c>
      <c r="F33" s="356" t="str">
        <f>IF(สรุปเวลาเรียน!K31="","",สรุปเวลาเรียน!K31)</f>
        <v/>
      </c>
      <c r="G33" s="356" t="str">
        <f>IF(สรุปเวลาเรียน!L31="","",สรุปเวลาเรียน!L31)</f>
        <v/>
      </c>
      <c r="H33" s="356" t="str">
        <f>IF(สรุปเวลาเรียน!M31="","",สรุปเวลาเรียน!M31)</f>
        <v/>
      </c>
      <c r="I33" s="356" t="str">
        <f>IF(สรุปเวลาเรียน!N31="","",สรุปเวลาเรียน!N31)</f>
        <v/>
      </c>
      <c r="J33" s="356" t="str">
        <f>IF(สรุปเวลาเรียน!O31="","",สรุปเวลาเรียน!O31)</f>
        <v/>
      </c>
      <c r="K33" s="356" t="str">
        <f t="shared" si="0"/>
        <v/>
      </c>
      <c r="L33" s="356" t="str">
        <f>IF(D33="","",SUM(พย!AL31,ธค!AL31,มค!AL31,กพ!AL31,มีค!AL31))</f>
        <v/>
      </c>
      <c r="M33" s="356" t="str">
        <f>IF(D33="","",SUM(พย!AM31,ธค!AM31,มค!AM31,กพ!AM31,มีค!AM31))</f>
        <v/>
      </c>
      <c r="N33" s="356" t="str">
        <f>IF(D33="","",SUM(พย!AM31,ธค!AM31,มค!AM31,กพ!AM31,มีค!AM31))</f>
        <v/>
      </c>
      <c r="O33" s="417" t="str">
        <f t="shared" si="1"/>
        <v/>
      </c>
      <c r="P33" s="356" t="str">
        <f t="shared" si="2"/>
        <v/>
      </c>
      <c r="Q33" s="229"/>
      <c r="R33" s="414"/>
    </row>
    <row r="34" spans="2:18" s="231" customFormat="1" ht="17.45" customHeight="1">
      <c r="B34" s="414"/>
      <c r="C34" s="229"/>
      <c r="D34" s="356" t="str">
        <f>IF(ข้อมูลนร.2!D32="","",ข้อมูลนร.2!D32)</f>
        <v/>
      </c>
      <c r="E34" s="418" t="str">
        <f>IF(ข้อมูลนร.2!G32="","",ข้อมูลนร.2!G32)</f>
        <v/>
      </c>
      <c r="F34" s="356" t="str">
        <f>IF(สรุปเวลาเรียน!K32="","",สรุปเวลาเรียน!K32)</f>
        <v/>
      </c>
      <c r="G34" s="356" t="str">
        <f>IF(สรุปเวลาเรียน!L32="","",สรุปเวลาเรียน!L32)</f>
        <v/>
      </c>
      <c r="H34" s="356" t="str">
        <f>IF(สรุปเวลาเรียน!M32="","",สรุปเวลาเรียน!M32)</f>
        <v/>
      </c>
      <c r="I34" s="356" t="str">
        <f>IF(สรุปเวลาเรียน!N32="","",สรุปเวลาเรียน!N32)</f>
        <v/>
      </c>
      <c r="J34" s="356" t="str">
        <f>IF(สรุปเวลาเรียน!O32="","",สรุปเวลาเรียน!O32)</f>
        <v/>
      </c>
      <c r="K34" s="356" t="str">
        <f t="shared" si="0"/>
        <v/>
      </c>
      <c r="L34" s="356" t="str">
        <f>IF(D34="","",SUM(พย!AL32,ธค!AL32,มค!AL32,กพ!AL32,มีค!AL32))</f>
        <v/>
      </c>
      <c r="M34" s="356" t="str">
        <f>IF(D34="","",SUM(พย!AM32,ธค!AM32,มค!AM32,กพ!AM32,มีค!AM32))</f>
        <v/>
      </c>
      <c r="N34" s="356" t="str">
        <f>IF(D34="","",SUM(พย!AM32,ธค!AM32,มค!AM32,กพ!AM32,มีค!AM32))</f>
        <v/>
      </c>
      <c r="O34" s="417" t="str">
        <f t="shared" si="1"/>
        <v/>
      </c>
      <c r="P34" s="356" t="str">
        <f t="shared" si="2"/>
        <v/>
      </c>
      <c r="Q34" s="229"/>
      <c r="R34" s="414"/>
    </row>
    <row r="35" spans="2:18" s="231" customFormat="1" ht="17.45" customHeight="1">
      <c r="B35" s="414"/>
      <c r="C35" s="229"/>
      <c r="D35" s="356" t="str">
        <f>IF(ข้อมูลนร.2!D33="","",ข้อมูลนร.2!D33)</f>
        <v/>
      </c>
      <c r="E35" s="418" t="str">
        <f>IF(ข้อมูลนร.2!G33="","",ข้อมูลนร.2!G33)</f>
        <v/>
      </c>
      <c r="F35" s="356" t="str">
        <f>IF(สรุปเวลาเรียน!K33="","",สรุปเวลาเรียน!K33)</f>
        <v/>
      </c>
      <c r="G35" s="356" t="str">
        <f>IF(สรุปเวลาเรียน!L33="","",สรุปเวลาเรียน!L33)</f>
        <v/>
      </c>
      <c r="H35" s="356" t="str">
        <f>IF(สรุปเวลาเรียน!M33="","",สรุปเวลาเรียน!M33)</f>
        <v/>
      </c>
      <c r="I35" s="356" t="str">
        <f>IF(สรุปเวลาเรียน!N33="","",สรุปเวลาเรียน!N33)</f>
        <v/>
      </c>
      <c r="J35" s="356" t="str">
        <f>IF(สรุปเวลาเรียน!O33="","",สรุปเวลาเรียน!O33)</f>
        <v/>
      </c>
      <c r="K35" s="356" t="str">
        <f t="shared" si="0"/>
        <v/>
      </c>
      <c r="L35" s="356" t="str">
        <f>IF(D35="","",SUM(พย!AL33,ธค!AL33,มค!AL33,กพ!AL33,มีค!AL33))</f>
        <v/>
      </c>
      <c r="M35" s="356" t="str">
        <f>IF(D35="","",SUM(พย!AM33,ธค!AM33,มค!AM33,กพ!AM33,มีค!AM33))</f>
        <v/>
      </c>
      <c r="N35" s="356" t="str">
        <f>IF(D35="","",SUM(พย!AM33,ธค!AM33,มค!AM33,กพ!AM33,มีค!AM33))</f>
        <v/>
      </c>
      <c r="O35" s="417" t="str">
        <f t="shared" si="1"/>
        <v/>
      </c>
      <c r="P35" s="356" t="str">
        <f t="shared" si="2"/>
        <v/>
      </c>
      <c r="Q35" s="229"/>
      <c r="R35" s="414"/>
    </row>
    <row r="36" spans="2:18" s="231" customFormat="1" ht="17.45" customHeight="1">
      <c r="B36" s="414"/>
      <c r="C36" s="229"/>
      <c r="D36" s="356" t="str">
        <f>IF(ข้อมูลนร.2!D34="","",ข้อมูลนร.2!D34)</f>
        <v/>
      </c>
      <c r="E36" s="418" t="str">
        <f>IF(ข้อมูลนร.2!G34="","",ข้อมูลนร.2!G34)</f>
        <v/>
      </c>
      <c r="F36" s="356" t="str">
        <f>IF(สรุปเวลาเรียน!K34="","",สรุปเวลาเรียน!K34)</f>
        <v/>
      </c>
      <c r="G36" s="356" t="str">
        <f>IF(สรุปเวลาเรียน!L34="","",สรุปเวลาเรียน!L34)</f>
        <v/>
      </c>
      <c r="H36" s="356" t="str">
        <f>IF(สรุปเวลาเรียน!M34="","",สรุปเวลาเรียน!M34)</f>
        <v/>
      </c>
      <c r="I36" s="356" t="str">
        <f>IF(สรุปเวลาเรียน!N34="","",สรุปเวลาเรียน!N34)</f>
        <v/>
      </c>
      <c r="J36" s="356" t="str">
        <f>IF(สรุปเวลาเรียน!O34="","",สรุปเวลาเรียน!O34)</f>
        <v/>
      </c>
      <c r="K36" s="356" t="str">
        <f t="shared" si="0"/>
        <v/>
      </c>
      <c r="L36" s="356" t="str">
        <f>IF(D36="","",SUM(พย!AL34,ธค!AL34,มค!AL34,กพ!AL34,มีค!AL34))</f>
        <v/>
      </c>
      <c r="M36" s="356" t="str">
        <f>IF(D36="","",SUM(พย!AM34,ธค!AM34,มค!AM34,กพ!AM34,มีค!AM34))</f>
        <v/>
      </c>
      <c r="N36" s="356" t="str">
        <f>IF(D36="","",SUM(พย!AM34,ธค!AM34,มค!AM34,กพ!AM34,มีค!AM34))</f>
        <v/>
      </c>
      <c r="O36" s="417" t="str">
        <f t="shared" si="1"/>
        <v/>
      </c>
      <c r="P36" s="356" t="str">
        <f t="shared" si="2"/>
        <v/>
      </c>
      <c r="Q36" s="229"/>
      <c r="R36" s="414"/>
    </row>
    <row r="37" spans="2:18" s="231" customFormat="1" ht="17.45" customHeight="1">
      <c r="B37" s="414"/>
      <c r="C37" s="229"/>
      <c r="D37" s="356" t="str">
        <f>IF(ข้อมูลนร.2!D35="","",ข้อมูลนร.2!D35)</f>
        <v/>
      </c>
      <c r="E37" s="418" t="str">
        <f>IF(ข้อมูลนร.2!G35="","",ข้อมูลนร.2!G35)</f>
        <v/>
      </c>
      <c r="F37" s="356" t="str">
        <f>IF(สรุปเวลาเรียน!K35="","",สรุปเวลาเรียน!K35)</f>
        <v/>
      </c>
      <c r="G37" s="356" t="str">
        <f>IF(สรุปเวลาเรียน!L35="","",สรุปเวลาเรียน!L35)</f>
        <v/>
      </c>
      <c r="H37" s="356" t="str">
        <f>IF(สรุปเวลาเรียน!M35="","",สรุปเวลาเรียน!M35)</f>
        <v/>
      </c>
      <c r="I37" s="356" t="str">
        <f>IF(สรุปเวลาเรียน!N35="","",สรุปเวลาเรียน!N35)</f>
        <v/>
      </c>
      <c r="J37" s="356" t="str">
        <f>IF(สรุปเวลาเรียน!O35="","",สรุปเวลาเรียน!O35)</f>
        <v/>
      </c>
      <c r="K37" s="356" t="str">
        <f t="shared" si="0"/>
        <v/>
      </c>
      <c r="L37" s="356" t="str">
        <f>IF(D37="","",SUM(พย!AL35,ธค!AL35,มค!AL35,กพ!AL35,มีค!AL35))</f>
        <v/>
      </c>
      <c r="M37" s="356" t="str">
        <f>IF(D37="","",SUM(พย!AM35,ธค!AM35,มค!AM35,กพ!AM35,มีค!AM35))</f>
        <v/>
      </c>
      <c r="N37" s="356" t="str">
        <f>IF(D37="","",SUM(พย!AM35,ธค!AM35,มค!AM35,กพ!AM35,มีค!AM35))</f>
        <v/>
      </c>
      <c r="O37" s="417" t="str">
        <f t="shared" si="1"/>
        <v/>
      </c>
      <c r="P37" s="356" t="str">
        <f t="shared" si="2"/>
        <v/>
      </c>
      <c r="Q37" s="229"/>
      <c r="R37" s="414"/>
    </row>
    <row r="38" spans="2:18" s="231" customFormat="1" ht="17.45" customHeight="1">
      <c r="B38" s="414"/>
      <c r="C38" s="229"/>
      <c r="D38" s="356" t="str">
        <f>IF(ข้อมูลนร.2!D36="","",ข้อมูลนร.2!D36)</f>
        <v/>
      </c>
      <c r="E38" s="418" t="str">
        <f>IF(ข้อมูลนร.2!G36="","",ข้อมูลนร.2!G36)</f>
        <v/>
      </c>
      <c r="F38" s="356" t="str">
        <f>IF(สรุปเวลาเรียน!K36="","",สรุปเวลาเรียน!K36)</f>
        <v/>
      </c>
      <c r="G38" s="356" t="str">
        <f>IF(สรุปเวลาเรียน!L36="","",สรุปเวลาเรียน!L36)</f>
        <v/>
      </c>
      <c r="H38" s="356" t="str">
        <f>IF(สรุปเวลาเรียน!M36="","",สรุปเวลาเรียน!M36)</f>
        <v/>
      </c>
      <c r="I38" s="356" t="str">
        <f>IF(สรุปเวลาเรียน!N36="","",สรุปเวลาเรียน!N36)</f>
        <v/>
      </c>
      <c r="J38" s="356" t="str">
        <f>IF(สรุปเวลาเรียน!O36="","",สรุปเวลาเรียน!O36)</f>
        <v/>
      </c>
      <c r="K38" s="356" t="str">
        <f t="shared" si="0"/>
        <v/>
      </c>
      <c r="L38" s="356" t="str">
        <f>IF(D38="","",SUM(พย!AL36,ธค!AL36,มค!AL36,กพ!AL36,มีค!AL36))</f>
        <v/>
      </c>
      <c r="M38" s="356" t="str">
        <f>IF(D38="","",SUM(พย!AM36,ธค!AM36,มค!AM36,กพ!AM36,มีค!AM36))</f>
        <v/>
      </c>
      <c r="N38" s="356" t="str">
        <f>IF(D38="","",SUM(พย!AM36,ธค!AM36,มค!AM36,กพ!AM36,มีค!AM36))</f>
        <v/>
      </c>
      <c r="O38" s="417" t="str">
        <f t="shared" si="1"/>
        <v/>
      </c>
      <c r="P38" s="356" t="str">
        <f t="shared" si="2"/>
        <v/>
      </c>
      <c r="Q38" s="229"/>
      <c r="R38" s="414"/>
    </row>
    <row r="39" spans="2:18" s="231" customFormat="1" ht="17.45" customHeight="1">
      <c r="B39" s="414"/>
      <c r="C39" s="229"/>
      <c r="D39" s="356" t="str">
        <f>IF(ข้อมูลนร.2!D37="","",ข้อมูลนร.2!D37)</f>
        <v/>
      </c>
      <c r="E39" s="418" t="str">
        <f>IF(ข้อมูลนร.2!G37="","",ข้อมูลนร.2!G37)</f>
        <v/>
      </c>
      <c r="F39" s="356" t="str">
        <f>IF(สรุปเวลาเรียน!K37="","",สรุปเวลาเรียน!K37)</f>
        <v/>
      </c>
      <c r="G39" s="356" t="str">
        <f>IF(สรุปเวลาเรียน!L37="","",สรุปเวลาเรียน!L37)</f>
        <v/>
      </c>
      <c r="H39" s="356" t="str">
        <f>IF(สรุปเวลาเรียน!M37="","",สรุปเวลาเรียน!M37)</f>
        <v/>
      </c>
      <c r="I39" s="356" t="str">
        <f>IF(สรุปเวลาเรียน!N37="","",สรุปเวลาเรียน!N37)</f>
        <v/>
      </c>
      <c r="J39" s="356" t="str">
        <f>IF(สรุปเวลาเรียน!O37="","",สรุปเวลาเรียน!O37)</f>
        <v/>
      </c>
      <c r="K39" s="356" t="str">
        <f t="shared" si="0"/>
        <v/>
      </c>
      <c r="L39" s="356" t="str">
        <f>IF(D39="","",SUM(พย!AL37,ธค!AL37,มค!AL37,กพ!AL37,มีค!AL37))</f>
        <v/>
      </c>
      <c r="M39" s="356" t="str">
        <f>IF(D39="","",SUM(พย!AM37,ธค!AM37,มค!AM37,กพ!AM37,มีค!AM37))</f>
        <v/>
      </c>
      <c r="N39" s="356" t="str">
        <f>IF(D39="","",SUM(พย!AM37,ธค!AM37,มค!AM37,กพ!AM37,มีค!AM37))</f>
        <v/>
      </c>
      <c r="O39" s="417" t="str">
        <f t="shared" si="1"/>
        <v/>
      </c>
      <c r="P39" s="356" t="str">
        <f t="shared" si="2"/>
        <v/>
      </c>
      <c r="Q39" s="229"/>
      <c r="R39" s="414"/>
    </row>
    <row r="40" spans="2:18" s="231" customFormat="1" ht="17.45" customHeight="1">
      <c r="B40" s="414"/>
      <c r="C40" s="229"/>
      <c r="D40" s="356" t="str">
        <f>IF(ข้อมูลนร.2!D38="","",ข้อมูลนร.2!D38)</f>
        <v/>
      </c>
      <c r="E40" s="418" t="str">
        <f>IF(ข้อมูลนร.2!G38="","",ข้อมูลนร.2!G38)</f>
        <v/>
      </c>
      <c r="F40" s="356" t="str">
        <f>IF(สรุปเวลาเรียน!K38="","",สรุปเวลาเรียน!K38)</f>
        <v/>
      </c>
      <c r="G40" s="356" t="str">
        <f>IF(สรุปเวลาเรียน!L38="","",สรุปเวลาเรียน!L38)</f>
        <v/>
      </c>
      <c r="H40" s="356" t="str">
        <f>IF(สรุปเวลาเรียน!M38="","",สรุปเวลาเรียน!M38)</f>
        <v/>
      </c>
      <c r="I40" s="356" t="str">
        <f>IF(สรุปเวลาเรียน!N38="","",สรุปเวลาเรียน!N38)</f>
        <v/>
      </c>
      <c r="J40" s="356" t="str">
        <f>IF(สรุปเวลาเรียน!O38="","",สรุปเวลาเรียน!O38)</f>
        <v/>
      </c>
      <c r="K40" s="356" t="str">
        <f t="shared" si="0"/>
        <v/>
      </c>
      <c r="L40" s="356" t="str">
        <f>IF(D40="","",SUM(พย!AL38,ธค!AL38,มค!AL38,กพ!AL38,มีค!AL38))</f>
        <v/>
      </c>
      <c r="M40" s="356" t="str">
        <f>IF(D40="","",SUM(พย!AM38,ธค!AM38,มค!AM38,กพ!AM38,มีค!AM38))</f>
        <v/>
      </c>
      <c r="N40" s="356" t="str">
        <f>IF(D40="","",SUM(พย!AM38,ธค!AM38,มค!AM38,กพ!AM38,มีค!AM38))</f>
        <v/>
      </c>
      <c r="O40" s="417" t="str">
        <f t="shared" si="1"/>
        <v/>
      </c>
      <c r="P40" s="356" t="str">
        <f t="shared" si="2"/>
        <v/>
      </c>
      <c r="Q40" s="229"/>
      <c r="R40" s="414"/>
    </row>
    <row r="41" spans="2:18" s="231" customFormat="1" ht="17.45" customHeight="1">
      <c r="B41" s="414"/>
      <c r="C41" s="229"/>
      <c r="D41" s="356" t="str">
        <f>IF(ข้อมูลนร.2!D39="","",ข้อมูลนร.2!D39)</f>
        <v/>
      </c>
      <c r="E41" s="418" t="str">
        <f>IF(ข้อมูลนร.2!G39="","",ข้อมูลนร.2!G39)</f>
        <v/>
      </c>
      <c r="F41" s="356" t="str">
        <f>IF(สรุปเวลาเรียน!K39="","",สรุปเวลาเรียน!K39)</f>
        <v/>
      </c>
      <c r="G41" s="356" t="str">
        <f>IF(สรุปเวลาเรียน!L39="","",สรุปเวลาเรียน!L39)</f>
        <v/>
      </c>
      <c r="H41" s="356" t="str">
        <f>IF(สรุปเวลาเรียน!M39="","",สรุปเวลาเรียน!M39)</f>
        <v/>
      </c>
      <c r="I41" s="356" t="str">
        <f>IF(สรุปเวลาเรียน!N39="","",สรุปเวลาเรียน!N39)</f>
        <v/>
      </c>
      <c r="J41" s="356" t="str">
        <f>IF(สรุปเวลาเรียน!O39="","",สรุปเวลาเรียน!O39)</f>
        <v/>
      </c>
      <c r="K41" s="356" t="str">
        <f t="shared" si="0"/>
        <v/>
      </c>
      <c r="L41" s="356" t="str">
        <f>IF(D41="","",SUM(พย!AL39,ธค!AL39,มค!AL39,กพ!AL39,มีค!AL39))</f>
        <v/>
      </c>
      <c r="M41" s="356" t="str">
        <f>IF(D41="","",SUM(พย!AM39,ธค!AM39,มค!AM39,กพ!AM39,มีค!AM39))</f>
        <v/>
      </c>
      <c r="N41" s="356" t="str">
        <f>IF(D41="","",SUM(พย!AM39,ธค!AM39,มค!AM39,กพ!AM39,มีค!AM39))</f>
        <v/>
      </c>
      <c r="O41" s="417" t="str">
        <f t="shared" si="1"/>
        <v/>
      </c>
      <c r="P41" s="356" t="str">
        <f t="shared" si="2"/>
        <v/>
      </c>
      <c r="Q41" s="229"/>
      <c r="R41" s="414"/>
    </row>
    <row r="42" spans="2:18" s="231" customFormat="1" ht="17.45" customHeight="1">
      <c r="B42" s="414"/>
      <c r="C42" s="229"/>
      <c r="D42" s="356" t="str">
        <f>IF(ข้อมูลนร.2!D40="","",ข้อมูลนร.2!D40)</f>
        <v/>
      </c>
      <c r="E42" s="418" t="str">
        <f>IF(ข้อมูลนร.2!G40="","",ข้อมูลนร.2!G40)</f>
        <v/>
      </c>
      <c r="F42" s="356" t="str">
        <f>IF(สรุปเวลาเรียน!K40="","",สรุปเวลาเรียน!K40)</f>
        <v/>
      </c>
      <c r="G42" s="356" t="str">
        <f>IF(สรุปเวลาเรียน!L40="","",สรุปเวลาเรียน!L40)</f>
        <v/>
      </c>
      <c r="H42" s="356" t="str">
        <f>IF(สรุปเวลาเรียน!M40="","",สรุปเวลาเรียน!M40)</f>
        <v/>
      </c>
      <c r="I42" s="356" t="str">
        <f>IF(สรุปเวลาเรียน!N40="","",สรุปเวลาเรียน!N40)</f>
        <v/>
      </c>
      <c r="J42" s="356" t="str">
        <f>IF(สรุปเวลาเรียน!O40="","",สรุปเวลาเรียน!O40)</f>
        <v/>
      </c>
      <c r="K42" s="356" t="str">
        <f t="shared" si="0"/>
        <v/>
      </c>
      <c r="L42" s="356" t="str">
        <f>IF(D42="","",SUM(พย!AL40,ธค!AL40,มค!AL40,กพ!AL40,มีค!AL40))</f>
        <v/>
      </c>
      <c r="M42" s="356" t="str">
        <f>IF(D42="","",SUM(พย!AM40,ธค!AM40,มค!AM40,กพ!AM40,มีค!AM40))</f>
        <v/>
      </c>
      <c r="N42" s="356" t="str">
        <f>IF(D42="","",SUM(พย!AM40,ธค!AM40,มค!AM40,กพ!AM40,มีค!AM40))</f>
        <v/>
      </c>
      <c r="O42" s="417" t="str">
        <f t="shared" si="1"/>
        <v/>
      </c>
      <c r="P42" s="356" t="str">
        <f t="shared" si="2"/>
        <v/>
      </c>
      <c r="Q42" s="229"/>
      <c r="R42" s="414"/>
    </row>
    <row r="43" spans="2:18" s="231" customFormat="1" ht="17.45" customHeight="1">
      <c r="B43" s="414"/>
      <c r="C43" s="229"/>
      <c r="D43" s="356" t="str">
        <f>IF(ข้อมูลนร.2!D41="","",ข้อมูลนร.2!D41)</f>
        <v/>
      </c>
      <c r="E43" s="418" t="str">
        <f>IF(ข้อมูลนร.2!G41="","",ข้อมูลนร.2!G41)</f>
        <v/>
      </c>
      <c r="F43" s="356" t="str">
        <f>IF(สรุปเวลาเรียน!K41="","",สรุปเวลาเรียน!K41)</f>
        <v/>
      </c>
      <c r="G43" s="356" t="str">
        <f>IF(สรุปเวลาเรียน!L41="","",สรุปเวลาเรียน!L41)</f>
        <v/>
      </c>
      <c r="H43" s="356" t="str">
        <f>IF(สรุปเวลาเรียน!M41="","",สรุปเวลาเรียน!M41)</f>
        <v/>
      </c>
      <c r="I43" s="356" t="str">
        <f>IF(สรุปเวลาเรียน!N41="","",สรุปเวลาเรียน!N41)</f>
        <v/>
      </c>
      <c r="J43" s="356" t="str">
        <f>IF(สรุปเวลาเรียน!O41="","",สรุปเวลาเรียน!O41)</f>
        <v/>
      </c>
      <c r="K43" s="356" t="str">
        <f t="shared" si="0"/>
        <v/>
      </c>
      <c r="L43" s="356" t="str">
        <f>IF(D43="","",SUM(พย!AL41,ธค!AL41,มค!AL41,กพ!AL41,มีค!AL41))</f>
        <v/>
      </c>
      <c r="M43" s="356" t="str">
        <f>IF(D43="","",SUM(พย!AM41,ธค!AM41,มค!AM41,กพ!AM41,มีค!AM41))</f>
        <v/>
      </c>
      <c r="N43" s="356" t="str">
        <f>IF(D43="","",SUM(พย!AM41,ธค!AM41,มค!AM41,กพ!AM41,มีค!AM41))</f>
        <v/>
      </c>
      <c r="O43" s="417" t="str">
        <f t="shared" si="1"/>
        <v/>
      </c>
      <c r="P43" s="356" t="str">
        <f t="shared" si="2"/>
        <v/>
      </c>
      <c r="Q43" s="229"/>
      <c r="R43" s="414"/>
    </row>
    <row r="44" spans="2:18" s="231" customFormat="1" ht="17.45" customHeight="1">
      <c r="B44" s="414"/>
      <c r="C44" s="229"/>
      <c r="D44" s="356" t="str">
        <f>IF(ข้อมูลนร.2!D42="","",ข้อมูลนร.2!D42)</f>
        <v/>
      </c>
      <c r="E44" s="418" t="str">
        <f>IF(ข้อมูลนร.2!G42="","",ข้อมูลนร.2!G42)</f>
        <v/>
      </c>
      <c r="F44" s="356" t="str">
        <f>IF(สรุปเวลาเรียน!K42="","",สรุปเวลาเรียน!K42)</f>
        <v/>
      </c>
      <c r="G44" s="356" t="str">
        <f>IF(สรุปเวลาเรียน!L42="","",สรุปเวลาเรียน!L42)</f>
        <v/>
      </c>
      <c r="H44" s="356" t="str">
        <f>IF(สรุปเวลาเรียน!M42="","",สรุปเวลาเรียน!M42)</f>
        <v/>
      </c>
      <c r="I44" s="356" t="str">
        <f>IF(สรุปเวลาเรียน!N42="","",สรุปเวลาเรียน!N42)</f>
        <v/>
      </c>
      <c r="J44" s="356" t="str">
        <f>IF(สรุปเวลาเรียน!O42="","",สรุปเวลาเรียน!O42)</f>
        <v/>
      </c>
      <c r="K44" s="356" t="str">
        <f t="shared" si="0"/>
        <v/>
      </c>
      <c r="L44" s="356" t="str">
        <f>IF(D44="","",SUM(พย!AL42,ธค!AL42,มค!AL42,กพ!AL42,มีค!AL42))</f>
        <v/>
      </c>
      <c r="M44" s="356" t="str">
        <f>IF(D44="","",SUM(พย!AM42,ธค!AM42,มค!AM42,กพ!AM42,มีค!AM42))</f>
        <v/>
      </c>
      <c r="N44" s="356" t="str">
        <f>IF(D44="","",SUM(พย!AM42,ธค!AM42,มค!AM42,กพ!AM42,มีค!AM42))</f>
        <v/>
      </c>
      <c r="O44" s="417" t="str">
        <f t="shared" si="1"/>
        <v/>
      </c>
      <c r="P44" s="356" t="str">
        <f t="shared" si="2"/>
        <v/>
      </c>
      <c r="Q44" s="229"/>
      <c r="R44" s="414"/>
    </row>
    <row r="45" spans="2:18" s="231" customFormat="1" ht="17.45" customHeight="1">
      <c r="B45" s="414"/>
      <c r="C45" s="229"/>
      <c r="D45" s="356" t="str">
        <f>IF(ข้อมูลนร.2!D43="","",ข้อมูลนร.2!D43)</f>
        <v/>
      </c>
      <c r="E45" s="418" t="str">
        <f>IF(ข้อมูลนร.2!G43="","",ข้อมูลนร.2!G43)</f>
        <v/>
      </c>
      <c r="F45" s="356" t="str">
        <f>IF(สรุปเวลาเรียน!K43="","",สรุปเวลาเรียน!K43)</f>
        <v/>
      </c>
      <c r="G45" s="356" t="str">
        <f>IF(สรุปเวลาเรียน!L43="","",สรุปเวลาเรียน!L43)</f>
        <v/>
      </c>
      <c r="H45" s="356" t="str">
        <f>IF(สรุปเวลาเรียน!M43="","",สรุปเวลาเรียน!M43)</f>
        <v/>
      </c>
      <c r="I45" s="356" t="str">
        <f>IF(สรุปเวลาเรียน!N43="","",สรุปเวลาเรียน!N43)</f>
        <v/>
      </c>
      <c r="J45" s="356" t="str">
        <f>IF(สรุปเวลาเรียน!O43="","",สรุปเวลาเรียน!O43)</f>
        <v/>
      </c>
      <c r="K45" s="356" t="str">
        <f t="shared" si="0"/>
        <v/>
      </c>
      <c r="L45" s="356" t="str">
        <f>IF(D45="","",SUM(พย!AL43,ธค!AL43,มค!AL43,กพ!AL43,มีค!AL43))</f>
        <v/>
      </c>
      <c r="M45" s="356" t="str">
        <f>IF(D45="","",SUM(พย!AM43,ธค!AM43,มค!AM43,กพ!AM43,มีค!AM43))</f>
        <v/>
      </c>
      <c r="N45" s="356" t="str">
        <f>IF(D45="","",SUM(พย!AM43,ธค!AM43,มค!AM43,กพ!AM43,มีค!AM43))</f>
        <v/>
      </c>
      <c r="O45" s="417" t="str">
        <f t="shared" si="1"/>
        <v/>
      </c>
      <c r="P45" s="356" t="str">
        <f t="shared" si="2"/>
        <v/>
      </c>
      <c r="Q45" s="229"/>
      <c r="R45" s="414"/>
    </row>
    <row r="46" spans="2:18" s="231" customFormat="1" ht="17.45" customHeight="1">
      <c r="B46" s="414"/>
      <c r="C46" s="229"/>
      <c r="D46" s="356" t="str">
        <f>IF(ข้อมูลนร.2!D44="","",ข้อมูลนร.2!D44)</f>
        <v/>
      </c>
      <c r="E46" s="418" t="str">
        <f>IF(ข้อมูลนร.2!G44="","",ข้อมูลนร.2!G44)</f>
        <v/>
      </c>
      <c r="F46" s="356" t="str">
        <f>IF(สรุปเวลาเรียน!K44="","",สรุปเวลาเรียน!K44)</f>
        <v/>
      </c>
      <c r="G46" s="356" t="str">
        <f>IF(สรุปเวลาเรียน!L44="","",สรุปเวลาเรียน!L44)</f>
        <v/>
      </c>
      <c r="H46" s="356" t="str">
        <f>IF(สรุปเวลาเรียน!M44="","",สรุปเวลาเรียน!M44)</f>
        <v/>
      </c>
      <c r="I46" s="356" t="str">
        <f>IF(สรุปเวลาเรียน!N44="","",สรุปเวลาเรียน!N44)</f>
        <v/>
      </c>
      <c r="J46" s="356" t="str">
        <f>IF(สรุปเวลาเรียน!O44="","",สรุปเวลาเรียน!O44)</f>
        <v/>
      </c>
      <c r="K46" s="356" t="str">
        <f t="shared" si="0"/>
        <v/>
      </c>
      <c r="L46" s="356" t="str">
        <f>IF(D46="","",SUM(พย!AL44,ธค!AL44,มค!AL44,กพ!AL44,มีค!AL44))</f>
        <v/>
      </c>
      <c r="M46" s="356" t="str">
        <f>IF(D46="","",SUM(พย!AM44,ธค!AM44,มค!AM44,กพ!AM44,มีค!AM44))</f>
        <v/>
      </c>
      <c r="N46" s="356" t="str">
        <f>IF(D46="","",SUM(พย!AM44,ธค!AM44,มค!AM44,กพ!AM44,มีค!AM44))</f>
        <v/>
      </c>
      <c r="O46" s="417" t="str">
        <f t="shared" si="1"/>
        <v/>
      </c>
      <c r="P46" s="356" t="str">
        <f t="shared" si="2"/>
        <v/>
      </c>
      <c r="Q46" s="229"/>
      <c r="R46" s="414"/>
    </row>
    <row r="47" spans="2:18" s="231" customFormat="1" ht="17.45" customHeight="1">
      <c r="B47" s="414"/>
      <c r="C47" s="229"/>
      <c r="D47" s="356" t="str">
        <f>IF(ข้อมูลนร.2!D45="","",ข้อมูลนร.2!D45)</f>
        <v/>
      </c>
      <c r="E47" s="418" t="str">
        <f>IF(ข้อมูลนร.2!G45="","",ข้อมูลนร.2!G45)</f>
        <v/>
      </c>
      <c r="F47" s="356" t="str">
        <f>IF(สรุปเวลาเรียน!K45="","",สรุปเวลาเรียน!K45)</f>
        <v/>
      </c>
      <c r="G47" s="356" t="str">
        <f>IF(สรุปเวลาเรียน!L45="","",สรุปเวลาเรียน!L45)</f>
        <v/>
      </c>
      <c r="H47" s="356" t="str">
        <f>IF(สรุปเวลาเรียน!M45="","",สรุปเวลาเรียน!M45)</f>
        <v/>
      </c>
      <c r="I47" s="356" t="str">
        <f>IF(สรุปเวลาเรียน!N45="","",สรุปเวลาเรียน!N45)</f>
        <v/>
      </c>
      <c r="J47" s="356" t="str">
        <f>IF(สรุปเวลาเรียน!O45="","",สรุปเวลาเรียน!O45)</f>
        <v/>
      </c>
      <c r="K47" s="356" t="str">
        <f t="shared" si="0"/>
        <v/>
      </c>
      <c r="L47" s="356" t="str">
        <f>IF(D47="","",SUM(พย!AL45,ธค!AL45,มค!AL45,กพ!AL45,มีค!AL45))</f>
        <v/>
      </c>
      <c r="M47" s="356" t="str">
        <f>IF(D47="","",SUM(พย!AM45,ธค!AM45,มค!AM45,กพ!AM45,มีค!AM45))</f>
        <v/>
      </c>
      <c r="N47" s="356" t="str">
        <f>IF(D47="","",SUM(พย!AM45,ธค!AM45,มค!AM45,กพ!AM45,มีค!AM45))</f>
        <v/>
      </c>
      <c r="O47" s="417" t="str">
        <f t="shared" si="1"/>
        <v/>
      </c>
      <c r="P47" s="356" t="str">
        <f t="shared" si="2"/>
        <v/>
      </c>
      <c r="Q47" s="229"/>
      <c r="R47" s="414"/>
    </row>
    <row r="48" spans="2:18" s="231" customFormat="1" ht="17.45" customHeight="1">
      <c r="B48" s="414"/>
      <c r="C48" s="229"/>
      <c r="D48" s="356" t="str">
        <f>IF(ข้อมูลนร.2!D46="","",ข้อมูลนร.2!D46)</f>
        <v/>
      </c>
      <c r="E48" s="418" t="str">
        <f>IF(ข้อมูลนร.2!G46="","",ข้อมูลนร.2!G46)</f>
        <v/>
      </c>
      <c r="F48" s="356" t="str">
        <f>IF(สรุปเวลาเรียน!K46="","",สรุปเวลาเรียน!K46)</f>
        <v/>
      </c>
      <c r="G48" s="356" t="str">
        <f>IF(สรุปเวลาเรียน!L46="","",สรุปเวลาเรียน!L46)</f>
        <v/>
      </c>
      <c r="H48" s="356" t="str">
        <f>IF(สรุปเวลาเรียน!M46="","",สรุปเวลาเรียน!M46)</f>
        <v/>
      </c>
      <c r="I48" s="356" t="str">
        <f>IF(สรุปเวลาเรียน!N46="","",สรุปเวลาเรียน!N46)</f>
        <v/>
      </c>
      <c r="J48" s="356" t="str">
        <f>IF(สรุปเวลาเรียน!O46="","",สรุปเวลาเรียน!O46)</f>
        <v/>
      </c>
      <c r="K48" s="356" t="str">
        <f t="shared" si="0"/>
        <v/>
      </c>
      <c r="L48" s="356" t="str">
        <f>IF(D48="","",SUM(พย!AL46,ธค!AL46,มค!AL46,กพ!AL46,มีค!AL46))</f>
        <v/>
      </c>
      <c r="M48" s="356" t="str">
        <f>IF(D48="","",SUM(พย!AM46,ธค!AM46,มค!AM46,กพ!AM46,มีค!AM46))</f>
        <v/>
      </c>
      <c r="N48" s="356" t="str">
        <f>IF(D48="","",SUM(พย!AM46,ธค!AM46,มค!AM46,กพ!AM46,มีค!AM46))</f>
        <v/>
      </c>
      <c r="O48" s="417" t="str">
        <f t="shared" si="1"/>
        <v/>
      </c>
      <c r="P48" s="356" t="str">
        <f t="shared" si="2"/>
        <v/>
      </c>
      <c r="Q48" s="229"/>
      <c r="R48" s="414"/>
    </row>
    <row r="49" spans="2:18">
      <c r="B49" s="400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400"/>
    </row>
    <row r="50" spans="2:18">
      <c r="B50" s="400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</row>
  </sheetData>
  <sheetProtection algorithmName="SHA-512" hashValue="ux2XB7if4ckGgpqdQ/3QPJAUelKy64GXGHmtY+EmG9u4LNgqiXd7BZVuxT/mFVLfDL9vEjpoRv3lGne06WqxcA==" saltValue="x6aYJ1b/Mk609VvaM6sVpQ==" spinCount="100000" sheet="1" objects="1" scenarios="1"/>
  <mergeCells count="11">
    <mergeCell ref="D6:D8"/>
    <mergeCell ref="E6:E8"/>
    <mergeCell ref="F6:J6"/>
    <mergeCell ref="K6:N6"/>
    <mergeCell ref="O6:O8"/>
    <mergeCell ref="P6:P8"/>
    <mergeCell ref="K7:M7"/>
    <mergeCell ref="E3:P3"/>
    <mergeCell ref="E4:P4"/>
    <mergeCell ref="J5:L5"/>
    <mergeCell ref="M5:N5"/>
  </mergeCells>
  <pageMargins left="0.31496062992125984" right="0" top="0.35433070866141736" bottom="0" header="0.11811023622047245" footer="0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3300"/>
  </sheetPr>
  <dimension ref="B1:R39"/>
  <sheetViews>
    <sheetView showGridLines="0" showRowColHeaders="0" zoomScaleNormal="100" workbookViewId="0">
      <selection activeCell="V11" sqref="V11"/>
    </sheetView>
  </sheetViews>
  <sheetFormatPr defaultRowHeight="15"/>
  <cols>
    <col min="1" max="1" width="30.25" style="431" customWidth="1"/>
    <col min="2" max="3" width="5.375" style="431" customWidth="1"/>
    <col min="4" max="4" width="6.25" style="431" customWidth="1"/>
    <col min="5" max="15" width="6.375" style="431" customWidth="1"/>
    <col min="16" max="16" width="7.125" style="431" customWidth="1"/>
    <col min="17" max="18" width="4.875" style="431" customWidth="1"/>
    <col min="19" max="19" width="0" style="431" hidden="1" customWidth="1"/>
    <col min="20" max="16384" width="9" style="431"/>
  </cols>
  <sheetData>
    <row r="1" spans="2:18" ht="21.75" customHeight="1"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</row>
    <row r="2" spans="2:18" ht="21.75" customHeight="1">
      <c r="B2" s="430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0"/>
    </row>
    <row r="3" spans="2:18" ht="19.5" customHeight="1">
      <c r="B3" s="430"/>
      <c r="C3" s="43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4" t="s">
        <v>129</v>
      </c>
      <c r="Q3" s="14"/>
      <c r="R3" s="430"/>
    </row>
    <row r="4" spans="2:18" ht="57.75" customHeight="1">
      <c r="B4" s="430"/>
      <c r="C4" s="432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430"/>
    </row>
    <row r="5" spans="2:18" s="445" customFormat="1" ht="23.1" customHeight="1">
      <c r="B5" s="443"/>
      <c r="C5" s="444"/>
      <c r="D5" s="464" t="s">
        <v>128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46"/>
      <c r="R5" s="443"/>
    </row>
    <row r="6" spans="2:18" s="445" customFormat="1" ht="23.1" customHeight="1">
      <c r="B6" s="443"/>
      <c r="C6" s="444"/>
      <c r="D6" s="464" t="str">
        <f>"โรงเรียน"&amp;ข้อมูลพื้นฐาน!E5</f>
        <v>โรงเรียนบ้านงิ้วมีชัย</v>
      </c>
      <c r="E6" s="464"/>
      <c r="F6" s="464"/>
      <c r="G6" s="464"/>
      <c r="H6" s="464"/>
      <c r="I6" s="464"/>
      <c r="J6" s="464"/>
      <c r="K6" s="464"/>
      <c r="L6" s="464"/>
      <c r="M6" s="464"/>
      <c r="N6" s="464"/>
      <c r="O6" s="464"/>
      <c r="P6" s="464"/>
      <c r="Q6" s="446"/>
      <c r="R6" s="443"/>
    </row>
    <row r="7" spans="2:18" s="445" customFormat="1" ht="23.1" customHeight="1">
      <c r="B7" s="443"/>
      <c r="C7" s="444"/>
      <c r="D7" s="465" t="str">
        <f>"สังกัด"&amp;" "&amp;ข้อมูลพื้นฐาน!E6</f>
        <v>สังกัด สำนักงานเขตพื้นที่การศึกษามัธยมศึกษา เขต 1</v>
      </c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446"/>
      <c r="R7" s="443"/>
    </row>
    <row r="8" spans="2:18" s="445" customFormat="1" ht="23.1" customHeight="1">
      <c r="B8" s="443"/>
      <c r="C8" s="444"/>
      <c r="D8" s="447"/>
      <c r="E8" s="448"/>
      <c r="F8" s="447"/>
      <c r="G8" s="466" t="str">
        <f>"ชั้น" &amp;""&amp;ข้อมูลพื้นฐาน!T13</f>
        <v>ชั้นมัธยมศึกษาปีที่  2</v>
      </c>
      <c r="H8" s="466"/>
      <c r="I8" s="466"/>
      <c r="J8" s="466"/>
      <c r="K8" s="467" t="str">
        <f>"ภาคเรียนที่" &amp;"  "&amp;ข้อมูลพื้นฐาน!T6&amp;"   "&amp;"ปีการศึกษา" &amp;"  "&amp;ข้อมูลพื้นฐาน!X6</f>
        <v>ภาคเรียนที่  1   ปีการศึกษา  2566</v>
      </c>
      <c r="L8" s="467"/>
      <c r="M8" s="467"/>
      <c r="N8" s="467"/>
      <c r="O8" s="467"/>
      <c r="P8" s="447"/>
      <c r="Q8" s="447"/>
      <c r="R8" s="443"/>
    </row>
    <row r="9" spans="2:18" s="445" customFormat="1" ht="23.1" customHeight="1">
      <c r="B9" s="443"/>
      <c r="C9" s="444"/>
      <c r="D9" s="447"/>
      <c r="E9" s="447"/>
      <c r="F9" s="447"/>
      <c r="G9" s="466" t="str">
        <f xml:space="preserve"> "กลุ่มสาระการเรียนรู้   :  " &amp;ข้อมูลพื้นฐาน!T9</f>
        <v>กลุ่มสาระการเรียนรู้   :  ภาษาต่างประเทศ</v>
      </c>
      <c r="H9" s="466"/>
      <c r="I9" s="466"/>
      <c r="J9" s="466"/>
      <c r="K9" s="466"/>
      <c r="L9" s="466"/>
      <c r="M9" s="466"/>
      <c r="N9" s="466"/>
      <c r="O9" s="466"/>
      <c r="P9" s="447"/>
      <c r="Q9" s="447"/>
      <c r="R9" s="443"/>
    </row>
    <row r="10" spans="2:18" s="445" customFormat="1" ht="23.1" customHeight="1">
      <c r="B10" s="443"/>
      <c r="C10" s="444"/>
      <c r="D10" s="447"/>
      <c r="E10" s="447"/>
      <c r="F10" s="447"/>
      <c r="G10" s="466" t="str">
        <f xml:space="preserve"> "รายวิชา :  " &amp;ข้อมูลพื้นฐาน!X7 &amp;"             "&amp;"รหัสวิชา : " &amp;ข้อมูลพื้นฐาน!T7</f>
        <v>รายวิชา :  ภาษาอังกฤษ             รหัสวิชา : อ 11101</v>
      </c>
      <c r="H10" s="466"/>
      <c r="I10" s="466"/>
      <c r="J10" s="466"/>
      <c r="K10" s="466"/>
      <c r="L10" s="466"/>
      <c r="M10" s="466"/>
      <c r="N10" s="466"/>
      <c r="O10" s="466"/>
      <c r="P10" s="447"/>
      <c r="Q10" s="447"/>
      <c r="R10" s="443"/>
    </row>
    <row r="11" spans="2:18" s="445" customFormat="1" ht="23.1" customHeight="1">
      <c r="B11" s="443"/>
      <c r="C11" s="444"/>
      <c r="D11" s="447"/>
      <c r="E11" s="447"/>
      <c r="F11" s="447"/>
      <c r="G11" s="466" t="s">
        <v>123</v>
      </c>
      <c r="H11" s="466"/>
      <c r="I11" s="482" t="str">
        <f>ข้อมูลพื้นฐาน!T8</f>
        <v>พื้นฐาน</v>
      </c>
      <c r="J11" s="482"/>
      <c r="K11" s="475" t="s">
        <v>37</v>
      </c>
      <c r="L11" s="475"/>
      <c r="M11" s="449">
        <f>ข้อมูลพื้นฐาน!AC8</f>
        <v>80</v>
      </c>
      <c r="N11" s="482" t="s">
        <v>38</v>
      </c>
      <c r="O11" s="482"/>
      <c r="P11" s="447"/>
      <c r="Q11" s="447"/>
      <c r="R11" s="443"/>
    </row>
    <row r="12" spans="2:18" s="445" customFormat="1" ht="23.1" customHeight="1">
      <c r="B12" s="443"/>
      <c r="C12" s="444"/>
      <c r="D12" s="447"/>
      <c r="E12" s="447"/>
      <c r="F12" s="444"/>
      <c r="G12" s="466" t="s">
        <v>172</v>
      </c>
      <c r="H12" s="466"/>
      <c r="I12" s="483" t="str">
        <f>IF(ข้อมูลพื้นฐาน!T11="","",ข้อมูลพื้นฐาน!T11)</f>
        <v>นางสาวปุยฝ้าย  ดอทคอม</v>
      </c>
      <c r="J12" s="483"/>
      <c r="K12" s="483"/>
      <c r="L12" s="483"/>
      <c r="M12" s="483"/>
      <c r="N12" s="483"/>
      <c r="O12" s="483"/>
      <c r="P12" s="447"/>
      <c r="Q12" s="447"/>
      <c r="R12" s="443"/>
    </row>
    <row r="13" spans="2:18" s="445" customFormat="1" ht="23.1" customHeight="1">
      <c r="B13" s="443"/>
      <c r="C13" s="444"/>
      <c r="D13" s="447"/>
      <c r="E13" s="447"/>
      <c r="F13" s="444"/>
      <c r="G13" s="466" t="s">
        <v>5</v>
      </c>
      <c r="H13" s="466"/>
      <c r="I13" s="483" t="str">
        <f>ข้อมูลพื้นฐาน!T14&amp; "  " &amp;ข้อมูลพื้นฐาน!T15</f>
        <v xml:space="preserve">นางสาวปุยฝ้าย  ดอทคอม  </v>
      </c>
      <c r="J13" s="483"/>
      <c r="K13" s="483"/>
      <c r="L13" s="483"/>
      <c r="M13" s="483"/>
      <c r="N13" s="483"/>
      <c r="O13" s="483"/>
      <c r="P13" s="447"/>
      <c r="Q13" s="447"/>
      <c r="R13" s="443"/>
    </row>
    <row r="14" spans="2:18" ht="9.9499999999999993" customHeight="1">
      <c r="B14" s="430"/>
      <c r="C14" s="432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430"/>
    </row>
    <row r="15" spans="2:18" s="58" customFormat="1" ht="20.100000000000001" customHeight="1">
      <c r="B15" s="16"/>
      <c r="C15" s="19"/>
      <c r="D15" s="491" t="s">
        <v>39</v>
      </c>
      <c r="E15" s="490"/>
      <c r="F15" s="484" t="s">
        <v>40</v>
      </c>
      <c r="G15" s="485"/>
      <c r="H15" s="485"/>
      <c r="I15" s="485"/>
      <c r="J15" s="485"/>
      <c r="K15" s="485"/>
      <c r="L15" s="485"/>
      <c r="M15" s="485"/>
      <c r="N15" s="485"/>
      <c r="O15" s="486"/>
      <c r="P15" s="479" t="s">
        <v>41</v>
      </c>
      <c r="Q15" s="450"/>
      <c r="R15" s="16"/>
    </row>
    <row r="16" spans="2:18" s="58" customFormat="1" ht="20.100000000000001" customHeight="1">
      <c r="B16" s="16"/>
      <c r="C16" s="19"/>
      <c r="D16" s="490"/>
      <c r="E16" s="490"/>
      <c r="F16" s="484" t="s">
        <v>42</v>
      </c>
      <c r="G16" s="485"/>
      <c r="H16" s="485"/>
      <c r="I16" s="485"/>
      <c r="J16" s="485"/>
      <c r="K16" s="485"/>
      <c r="L16" s="485"/>
      <c r="M16" s="485"/>
      <c r="N16" s="485"/>
      <c r="O16" s="486"/>
      <c r="P16" s="480"/>
      <c r="Q16" s="450"/>
      <c r="R16" s="16"/>
    </row>
    <row r="17" spans="2:18" s="58" customFormat="1" ht="20.100000000000001" customHeight="1">
      <c r="B17" s="16"/>
      <c r="C17" s="19"/>
      <c r="D17" s="490"/>
      <c r="E17" s="490"/>
      <c r="F17" s="451">
        <v>4</v>
      </c>
      <c r="G17" s="451">
        <v>3.5</v>
      </c>
      <c r="H17" s="451">
        <v>3</v>
      </c>
      <c r="I17" s="451">
        <v>2.5</v>
      </c>
      <c r="J17" s="451">
        <v>2</v>
      </c>
      <c r="K17" s="451">
        <v>1.5</v>
      </c>
      <c r="L17" s="451">
        <v>1</v>
      </c>
      <c r="M17" s="451">
        <v>0</v>
      </c>
      <c r="N17" s="451" t="s">
        <v>43</v>
      </c>
      <c r="O17" s="451" t="s">
        <v>44</v>
      </c>
      <c r="P17" s="481"/>
      <c r="Q17" s="450"/>
      <c r="R17" s="16"/>
    </row>
    <row r="18" spans="2:18" s="58" customFormat="1" ht="20.100000000000001" customHeight="1">
      <c r="B18" s="16"/>
      <c r="C18" s="19"/>
      <c r="D18" s="468">
        <f>ข้อมูลพื้นฐาน!AB13</f>
        <v>40</v>
      </c>
      <c r="E18" s="470"/>
      <c r="F18" s="451">
        <f>IF($D$18="","",COUNTIF(คะแนน1!$AY$9:$AY$43,F17))</f>
        <v>2</v>
      </c>
      <c r="G18" s="451">
        <f>IF($D$18="","",COUNTIF(คะแนน1!$AY$9:$AY$43,G17))</f>
        <v>0</v>
      </c>
      <c r="H18" s="451">
        <f>IF($D$18="","",COUNTIF(คะแนน1!$AY$9:$AY$43,H17))</f>
        <v>1</v>
      </c>
      <c r="I18" s="451">
        <f>IF($D$18="","",COUNTIF(คะแนน1!$AY$9:$AY$43,I17))</f>
        <v>0</v>
      </c>
      <c r="J18" s="451">
        <f>IF($D$18="","",COUNTIF(คะแนน1!$AY$9:$AY$43,J17))</f>
        <v>0</v>
      </c>
      <c r="K18" s="451">
        <f>IF($D$18="","",COUNTIF(คะแนน1!$AY$9:$AY$43,K17))</f>
        <v>0</v>
      </c>
      <c r="L18" s="451">
        <f>IF($D$18="","",COUNTIF(คะแนน1!$AY$9:$AY$43,L17))</f>
        <v>0</v>
      </c>
      <c r="M18" s="451">
        <f>IF($D$18="","",COUNTIF(คะแนน1!$AY$9:$AY$43,M17))</f>
        <v>0</v>
      </c>
      <c r="N18" s="451">
        <f>IF($D$18="","",COUNTIF(คะแนน1!$AY$9:$AY$43,N17))</f>
        <v>0</v>
      </c>
      <c r="O18" s="451">
        <f>IF($D$18="","",COUNTIF(คะแนน1!$AY$9:$AY$43,O17))</f>
        <v>0</v>
      </c>
      <c r="P18" s="452"/>
      <c r="Q18" s="453"/>
      <c r="R18" s="16"/>
    </row>
    <row r="19" spans="2:18" s="58" customFormat="1" ht="20.100000000000001" customHeight="1">
      <c r="B19" s="16"/>
      <c r="C19" s="19"/>
      <c r="D19" s="490" t="s">
        <v>194</v>
      </c>
      <c r="E19" s="490"/>
      <c r="F19" s="456">
        <f>IF(F18="","",(F18/$D$18)*100)</f>
        <v>5</v>
      </c>
      <c r="G19" s="456">
        <f t="shared" ref="G19:O19" si="0">IF(G18="","",(G18/$D$18)*100)</f>
        <v>0</v>
      </c>
      <c r="H19" s="456">
        <f t="shared" si="0"/>
        <v>2.5</v>
      </c>
      <c r="I19" s="456">
        <f t="shared" si="0"/>
        <v>0</v>
      </c>
      <c r="J19" s="456">
        <f t="shared" si="0"/>
        <v>0</v>
      </c>
      <c r="K19" s="456">
        <f t="shared" si="0"/>
        <v>0</v>
      </c>
      <c r="L19" s="456">
        <f t="shared" si="0"/>
        <v>0</v>
      </c>
      <c r="M19" s="456">
        <f t="shared" si="0"/>
        <v>0</v>
      </c>
      <c r="N19" s="456">
        <f t="shared" si="0"/>
        <v>0</v>
      </c>
      <c r="O19" s="456">
        <f t="shared" si="0"/>
        <v>0</v>
      </c>
      <c r="P19" s="452"/>
      <c r="Q19" s="453"/>
      <c r="R19" s="16"/>
    </row>
    <row r="20" spans="2:18" s="58" customFormat="1" ht="12" customHeight="1">
      <c r="B20" s="16"/>
      <c r="C20" s="19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16"/>
    </row>
    <row r="21" spans="2:18" s="58" customFormat="1" ht="20.100000000000001" customHeight="1">
      <c r="B21" s="16"/>
      <c r="C21" s="19"/>
      <c r="D21" s="471" t="s">
        <v>45</v>
      </c>
      <c r="E21" s="472"/>
      <c r="F21" s="472"/>
      <c r="G21" s="487" t="s">
        <v>9</v>
      </c>
      <c r="H21" s="488"/>
      <c r="I21" s="488"/>
      <c r="J21" s="489"/>
      <c r="K21" s="487" t="s">
        <v>9</v>
      </c>
      <c r="L21" s="488"/>
      <c r="M21" s="488"/>
      <c r="N21" s="489"/>
      <c r="O21" s="487" t="s">
        <v>46</v>
      </c>
      <c r="P21" s="489"/>
      <c r="Q21" s="454"/>
      <c r="R21" s="16"/>
    </row>
    <row r="22" spans="2:18" s="58" customFormat="1" ht="20.100000000000001" customHeight="1">
      <c r="B22" s="16"/>
      <c r="C22" s="19"/>
      <c r="D22" s="473"/>
      <c r="E22" s="474"/>
      <c r="F22" s="474"/>
      <c r="G22" s="476" t="s">
        <v>47</v>
      </c>
      <c r="H22" s="477"/>
      <c r="I22" s="477"/>
      <c r="J22" s="478"/>
      <c r="K22" s="476" t="s">
        <v>14</v>
      </c>
      <c r="L22" s="477"/>
      <c r="M22" s="477"/>
      <c r="N22" s="478"/>
      <c r="O22" s="476" t="s">
        <v>48</v>
      </c>
      <c r="P22" s="478"/>
      <c r="Q22" s="454"/>
      <c r="R22" s="16"/>
    </row>
    <row r="23" spans="2:18" s="58" customFormat="1" ht="20.100000000000001" customHeight="1">
      <c r="B23" s="16"/>
      <c r="C23" s="19"/>
      <c r="D23" s="468" t="s">
        <v>9</v>
      </c>
      <c r="E23" s="469"/>
      <c r="F23" s="470"/>
      <c r="G23" s="451">
        <v>3</v>
      </c>
      <c r="H23" s="451">
        <v>2</v>
      </c>
      <c r="I23" s="451">
        <v>1</v>
      </c>
      <c r="J23" s="451">
        <v>0</v>
      </c>
      <c r="K23" s="451">
        <v>3</v>
      </c>
      <c r="L23" s="451">
        <v>2</v>
      </c>
      <c r="M23" s="451">
        <v>1</v>
      </c>
      <c r="N23" s="451">
        <v>0</v>
      </c>
      <c r="O23" s="451" t="s">
        <v>12</v>
      </c>
      <c r="P23" s="451" t="s">
        <v>13</v>
      </c>
      <c r="Q23" s="454"/>
      <c r="R23" s="16"/>
    </row>
    <row r="24" spans="2:18" s="58" customFormat="1" ht="20.100000000000001" customHeight="1">
      <c r="B24" s="16"/>
      <c r="C24" s="19"/>
      <c r="D24" s="468" t="s">
        <v>49</v>
      </c>
      <c r="E24" s="469"/>
      <c r="F24" s="470"/>
      <c r="G24" s="451">
        <f>IF(การอ่าน!E9="","",COUNTIF(การอ่าน!L9:L48,"3"))</f>
        <v>1</v>
      </c>
      <c r="H24" s="451">
        <f>IF(การอ่าน!E9="","",COUNTIF(การอ่าน!L9:L48,"2"))</f>
        <v>2</v>
      </c>
      <c r="I24" s="451">
        <f>IF(การอ่าน!E9="","",COUNTIF(การอ่าน!L9:L48,"1"))</f>
        <v>0</v>
      </c>
      <c r="J24" s="451">
        <f>IF(การอ่าน!E9="","",COUNTIF(การอ่าน!L9:L48,"0"))</f>
        <v>0</v>
      </c>
      <c r="K24" s="451">
        <f>IF(คุณลักษณะ!E10="","",COUNTIF(คุณลักษณะ!Y10:Y49,"3"))</f>
        <v>1</v>
      </c>
      <c r="L24" s="451">
        <f>IF(คุณลักษณะ!E10="","",COUNTIF(คุณลักษณะ!Y10:Y49,"2"))</f>
        <v>2</v>
      </c>
      <c r="M24" s="451">
        <f>IF(คุณลักษณะ!E10="","",COUNTIF(คุณลักษณะ!Y10:Y49,"1"))</f>
        <v>0</v>
      </c>
      <c r="N24" s="451">
        <f>IF(คุณลักษณะ!E10="","",COUNTIF(คุณลักษณะ!Y10:Y49,"0"))</f>
        <v>0</v>
      </c>
      <c r="O24" s="455">
        <f>IF('ประเมินตัวชี้วัด  '!E10="","",COUNTIF('ประเมินตัวชี้วัด  '!AQ10:AQ49,"ผ่าน"))</f>
        <v>0</v>
      </c>
      <c r="P24" s="451">
        <f>IF('ประเมินตัวชี้วัด  '!E10="","",COUNTIF('ประเมินตัวชี้วัด  '!AQ10:AQ43,"ไม่ผ่าน"))</f>
        <v>2</v>
      </c>
      <c r="Q24" s="454"/>
      <c r="R24" s="16"/>
    </row>
    <row r="25" spans="2:18" s="58" customFormat="1" ht="20.100000000000001" customHeight="1">
      <c r="B25" s="16"/>
      <c r="C25" s="19"/>
      <c r="D25" s="490" t="s">
        <v>194</v>
      </c>
      <c r="E25" s="490"/>
      <c r="F25" s="490"/>
      <c r="G25" s="456">
        <f>IF(G24="","",(G24/$D$18)*100)</f>
        <v>2.5</v>
      </c>
      <c r="H25" s="456">
        <f t="shared" ref="H25:P25" si="1">IF(H24="","",(H24/$D$18)*100)</f>
        <v>5</v>
      </c>
      <c r="I25" s="456">
        <f t="shared" si="1"/>
        <v>0</v>
      </c>
      <c r="J25" s="456">
        <f t="shared" si="1"/>
        <v>0</v>
      </c>
      <c r="K25" s="456">
        <f t="shared" si="1"/>
        <v>2.5</v>
      </c>
      <c r="L25" s="456">
        <f t="shared" si="1"/>
        <v>5</v>
      </c>
      <c r="M25" s="456">
        <f t="shared" si="1"/>
        <v>0</v>
      </c>
      <c r="N25" s="456">
        <f t="shared" si="1"/>
        <v>0</v>
      </c>
      <c r="O25" s="456">
        <f t="shared" si="1"/>
        <v>0</v>
      </c>
      <c r="P25" s="456">
        <f t="shared" si="1"/>
        <v>5</v>
      </c>
      <c r="Q25" s="454"/>
      <c r="R25" s="16"/>
    </row>
    <row r="26" spans="2:18" ht="16.5" customHeight="1">
      <c r="B26" s="430"/>
      <c r="C26" s="432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430"/>
    </row>
    <row r="27" spans="2:18" s="445" customFormat="1" ht="24.95" customHeight="1">
      <c r="B27" s="443"/>
      <c r="C27" s="444"/>
      <c r="D27" s="465" t="s">
        <v>15</v>
      </c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  <c r="Q27" s="446"/>
      <c r="R27" s="443"/>
    </row>
    <row r="28" spans="2:18" s="445" customFormat="1" ht="24.95" customHeight="1">
      <c r="B28" s="443"/>
      <c r="C28" s="444"/>
      <c r="D28" s="446"/>
      <c r="E28" s="475" t="s">
        <v>50</v>
      </c>
      <c r="F28" s="475"/>
      <c r="G28" s="475"/>
      <c r="H28" s="475"/>
      <c r="I28" s="446" t="s">
        <v>51</v>
      </c>
      <c r="J28" s="446">
        <f>IF(ข้อมูลพื้นฐาน!AA5="","",ข้อมูลพื้นฐาน!AA5)</f>
        <v>31</v>
      </c>
      <c r="K28" s="446" t="s">
        <v>52</v>
      </c>
      <c r="L28" s="465" t="str">
        <f>IF(ข้อมูลพื้นฐาน!AB5="","",ข้อมูลพื้นฐาน!AB5)</f>
        <v>มีนาคม</v>
      </c>
      <c r="M28" s="465"/>
      <c r="N28" s="448" t="s">
        <v>53</v>
      </c>
      <c r="O28" s="446">
        <f>IF(ข้อมูลพื้นฐาน!AD5="","",ข้อมูลพื้นฐาน!AD5)</f>
        <v>2567</v>
      </c>
      <c r="P28" s="446"/>
      <c r="Q28" s="446"/>
      <c r="R28" s="443"/>
    </row>
    <row r="29" spans="2:18" ht="23.1" customHeight="1">
      <c r="B29" s="430"/>
      <c r="C29" s="432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430"/>
    </row>
    <row r="30" spans="2:18" s="445" customFormat="1" ht="23.1" customHeight="1">
      <c r="B30" s="443"/>
      <c r="C30" s="444"/>
      <c r="D30" s="465" t="s">
        <v>17</v>
      </c>
      <c r="E30" s="465"/>
      <c r="F30" s="447"/>
      <c r="G30" s="475" t="s">
        <v>172</v>
      </c>
      <c r="H30" s="475"/>
      <c r="I30" s="475"/>
      <c r="J30" s="475" t="s">
        <v>17</v>
      </c>
      <c r="K30" s="475"/>
      <c r="L30" s="444"/>
      <c r="M30" s="444"/>
      <c r="N30" s="465" t="str">
        <f>IF(ข้อมูลพื้นฐาน!L8="","",ข้อมูลพื้นฐาน!L8)</f>
        <v>หัวหน้างานวิชาการ</v>
      </c>
      <c r="O30" s="465"/>
      <c r="P30" s="465"/>
      <c r="Q30" s="446"/>
      <c r="R30" s="443"/>
    </row>
    <row r="31" spans="2:18" s="445" customFormat="1" ht="23.1" customHeight="1">
      <c r="B31" s="443"/>
      <c r="C31" s="444"/>
      <c r="D31" s="465" t="str">
        <f>IF(ข้อมูลพื้นฐาน!T11="","","("&amp;ข้อมูลพื้นฐาน!T11&amp;")")</f>
        <v>(นางสาวปุยฝ้าย  ดอทคอม)</v>
      </c>
      <c r="E31" s="465"/>
      <c r="F31" s="465"/>
      <c r="G31" s="465"/>
      <c r="H31" s="465"/>
      <c r="I31" s="465"/>
      <c r="J31" s="447"/>
      <c r="K31" s="465" t="str">
        <f>IF(ข้อมูลพื้นฐาน!E8="","","("&amp;ข้อมูลพื้นฐาน!E8&amp;")")</f>
        <v>(นางสาวปุยฝ้าย  ดอทคอม)</v>
      </c>
      <c r="L31" s="465"/>
      <c r="M31" s="465"/>
      <c r="N31" s="465"/>
      <c r="O31" s="465"/>
      <c r="P31" s="447"/>
      <c r="Q31" s="447"/>
      <c r="R31" s="443"/>
    </row>
    <row r="32" spans="2:18" s="445" customFormat="1" ht="23.1" customHeight="1">
      <c r="B32" s="443"/>
      <c r="C32" s="444"/>
      <c r="D32" s="447"/>
      <c r="E32" s="444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3"/>
    </row>
    <row r="33" spans="2:18" s="445" customFormat="1" ht="23.1" customHeight="1">
      <c r="B33" s="443"/>
      <c r="C33" s="444"/>
      <c r="D33" s="447"/>
      <c r="E33" s="447"/>
      <c r="F33" s="447"/>
      <c r="G33" s="475" t="s">
        <v>17</v>
      </c>
      <c r="H33" s="475"/>
      <c r="I33" s="447"/>
      <c r="J33" s="447"/>
      <c r="K33" s="447"/>
      <c r="L33" s="465" t="s">
        <v>18</v>
      </c>
      <c r="M33" s="465"/>
      <c r="N33" s="447"/>
      <c r="O33" s="447"/>
      <c r="P33" s="447"/>
      <c r="Q33" s="447"/>
      <c r="R33" s="443"/>
    </row>
    <row r="34" spans="2:18" s="445" customFormat="1" ht="23.1" customHeight="1">
      <c r="B34" s="443"/>
      <c r="C34" s="444"/>
      <c r="D34" s="447"/>
      <c r="E34" s="447"/>
      <c r="F34" s="447"/>
      <c r="G34" s="465" t="str">
        <f>IF(ข้อมูลพื้นฐาน!E10="","","("&amp;ข้อมูลพื้นฐาน!E10&amp;")")</f>
        <v>(นายภูผา  ดอทคอม)</v>
      </c>
      <c r="H34" s="465"/>
      <c r="I34" s="465"/>
      <c r="J34" s="465"/>
      <c r="K34" s="465"/>
      <c r="L34" s="465"/>
      <c r="M34" s="465"/>
      <c r="N34" s="447"/>
      <c r="O34" s="447"/>
      <c r="P34" s="447"/>
      <c r="Q34" s="447"/>
      <c r="R34" s="443"/>
    </row>
    <row r="35" spans="2:18" s="445" customFormat="1" ht="23.1" customHeight="1">
      <c r="B35" s="443"/>
      <c r="C35" s="444"/>
      <c r="D35" s="447"/>
      <c r="E35" s="447"/>
      <c r="F35" s="465" t="str">
        <f>"ผู้อำนวยการโรงเรียน" &amp;ข้อมูลพื้นฐาน!E5</f>
        <v>ผู้อำนวยการโรงเรียนบ้านงิ้วมีชัย</v>
      </c>
      <c r="G35" s="465"/>
      <c r="H35" s="465"/>
      <c r="I35" s="465"/>
      <c r="J35" s="465"/>
      <c r="K35" s="465"/>
      <c r="L35" s="465"/>
      <c r="M35" s="465"/>
      <c r="N35" s="465"/>
      <c r="O35" s="447"/>
      <c r="P35" s="447"/>
      <c r="Q35" s="447"/>
      <c r="R35" s="443"/>
    </row>
    <row r="36" spans="2:18" ht="21">
      <c r="B36" s="430"/>
      <c r="C36" s="432"/>
      <c r="D36" s="8"/>
      <c r="E36" s="8"/>
      <c r="F36" s="420"/>
      <c r="G36" s="420"/>
      <c r="H36" s="420"/>
      <c r="I36" s="420"/>
      <c r="J36" s="420"/>
      <c r="K36" s="420"/>
      <c r="L36" s="420"/>
      <c r="M36" s="420"/>
      <c r="N36" s="420"/>
      <c r="O36" s="8"/>
      <c r="P36" s="8"/>
      <c r="Q36" s="8"/>
      <c r="R36" s="430"/>
    </row>
    <row r="37" spans="2:18">
      <c r="B37" s="430"/>
      <c r="C37" s="432"/>
      <c r="D37" s="432"/>
      <c r="E37" s="432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  <c r="R37" s="430"/>
    </row>
    <row r="38" spans="2:18" ht="15.75" customHeight="1"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0"/>
      <c r="R38" s="430"/>
    </row>
    <row r="39" spans="2:18"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</row>
  </sheetData>
  <sheetProtection algorithmName="SHA-512" hashValue="4VFuEMpt3M61whNov7BbmcE7QM6+kCQcXV1k91M7xcBB1q+lS/eG9svAC5yKNyt2eAxI++RKy+acIz++zVnrig==" saltValue="gtk9VgGt0tK+SGepQ/DSAQ==" spinCount="100000" sheet="1" scenarios="1" selectLockedCells="1" selectUnlockedCells="1"/>
  <mergeCells count="44">
    <mergeCell ref="D27:P27"/>
    <mergeCell ref="L28:M28"/>
    <mergeCell ref="N30:P30"/>
    <mergeCell ref="L33:M33"/>
    <mergeCell ref="K31:O31"/>
    <mergeCell ref="E28:H28"/>
    <mergeCell ref="D30:E30"/>
    <mergeCell ref="G30:I30"/>
    <mergeCell ref="J30:K30"/>
    <mergeCell ref="D31:I31"/>
    <mergeCell ref="G33:H33"/>
    <mergeCell ref="D19:E19"/>
    <mergeCell ref="D15:E17"/>
    <mergeCell ref="I11:J11"/>
    <mergeCell ref="G11:H11"/>
    <mergeCell ref="F15:O15"/>
    <mergeCell ref="I12:O12"/>
    <mergeCell ref="G21:J21"/>
    <mergeCell ref="K21:N21"/>
    <mergeCell ref="O21:P21"/>
    <mergeCell ref="D25:F25"/>
    <mergeCell ref="G22:J22"/>
    <mergeCell ref="F35:N35"/>
    <mergeCell ref="G34:M34"/>
    <mergeCell ref="D5:P5"/>
    <mergeCell ref="D24:F24"/>
    <mergeCell ref="D21:F22"/>
    <mergeCell ref="K11:L11"/>
    <mergeCell ref="K22:N22"/>
    <mergeCell ref="O22:P22"/>
    <mergeCell ref="P15:P17"/>
    <mergeCell ref="G12:H12"/>
    <mergeCell ref="G13:H13"/>
    <mergeCell ref="N11:O11"/>
    <mergeCell ref="I13:O13"/>
    <mergeCell ref="D23:F23"/>
    <mergeCell ref="F16:O16"/>
    <mergeCell ref="D18:E18"/>
    <mergeCell ref="D6:P6"/>
    <mergeCell ref="D7:P7"/>
    <mergeCell ref="G9:O9"/>
    <mergeCell ref="G10:O10"/>
    <mergeCell ref="K8:O8"/>
    <mergeCell ref="G8:J8"/>
  </mergeCells>
  <printOptions verticalCentered="1"/>
  <pageMargins left="0.70866141732283472" right="0.31496062992125984" top="0.27559055118110237" bottom="0.35433070866141736" header="0.11811023622047245" footer="0.11811023622047245"/>
  <pageSetup paperSize="9" orientation="portrait" horizontalDpi="4294967293" verticalDpi="0" r:id="rId1"/>
  <ignoredErrors>
    <ignoredError sqref="K28 M28:N28" unlocked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X50"/>
  <sheetViews>
    <sheetView showGridLines="0" showRowColHeaders="0" zoomScaleNormal="100" workbookViewId="0">
      <selection activeCell="U9" sqref="U9"/>
    </sheetView>
  </sheetViews>
  <sheetFormatPr defaultRowHeight="18.75"/>
  <cols>
    <col min="1" max="1" width="27" style="32" customWidth="1"/>
    <col min="2" max="2" width="4.125" style="32" customWidth="1"/>
    <col min="3" max="3" width="3.125" style="32" customWidth="1"/>
    <col min="4" max="4" width="3.375" style="32" customWidth="1"/>
    <col min="5" max="5" width="21.625" style="32" customWidth="1"/>
    <col min="6" max="16" width="3.625" style="32" customWidth="1"/>
    <col min="17" max="20" width="3.875" style="32" customWidth="1"/>
    <col min="21" max="21" width="5.875" style="32" customWidth="1"/>
    <col min="22" max="22" width="7.375" style="32" customWidth="1"/>
    <col min="23" max="23" width="6.875" style="32" customWidth="1"/>
    <col min="24" max="24" width="3.5" style="32" customWidth="1"/>
    <col min="25" max="16384" width="9" style="32"/>
  </cols>
  <sheetData>
    <row r="1" spans="2:24" ht="23.1" customHeight="1"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</row>
    <row r="2" spans="2:24" ht="22.5" customHeight="1">
      <c r="B2" s="400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400"/>
    </row>
    <row r="3" spans="2:24" ht="21" customHeight="1">
      <c r="B3" s="400"/>
      <c r="C3" s="23"/>
      <c r="D3" s="38"/>
      <c r="E3" s="711" t="str">
        <f>"สรุปเวลาเรียน"</f>
        <v>สรุปเวลาเรียน</v>
      </c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23"/>
      <c r="X3" s="400"/>
    </row>
    <row r="4" spans="2:24" ht="21" customHeight="1">
      <c r="B4" s="400"/>
      <c r="C4" s="23"/>
      <c r="D4" s="38"/>
      <c r="E4" s="711" t="str">
        <f>"วิชา " &amp;ข้อมูลพื้นฐาน!X7&amp; " : " &amp;ข้อมูลพื้นฐาน!T7&amp;"        "&amp;"ชั้น"&amp;ข้อมูลพื้นฐาน!T13&amp;"          "&amp;  " ปีการศึกษา "    &amp;ข้อมูลพื้นฐาน!X6</f>
        <v>วิชา ภาษาอังกฤษ : อ 11101        ชั้นมัธยมศึกษาปีที่  2           ปีการศึกษา 2566</v>
      </c>
      <c r="F4" s="711"/>
      <c r="G4" s="711"/>
      <c r="H4" s="711"/>
      <c r="I4" s="711"/>
      <c r="J4" s="711"/>
      <c r="K4" s="711"/>
      <c r="L4" s="711"/>
      <c r="M4" s="711"/>
      <c r="N4" s="711"/>
      <c r="O4" s="711"/>
      <c r="P4" s="711"/>
      <c r="Q4" s="711"/>
      <c r="R4" s="711"/>
      <c r="S4" s="711"/>
      <c r="T4" s="711"/>
      <c r="U4" s="711"/>
      <c r="V4" s="711"/>
      <c r="W4" s="23"/>
      <c r="X4" s="400"/>
    </row>
    <row r="5" spans="2:24" ht="6" customHeight="1">
      <c r="B5" s="400"/>
      <c r="C5" s="23"/>
      <c r="D5" s="411"/>
      <c r="E5" s="411"/>
      <c r="F5" s="411"/>
      <c r="G5" s="712"/>
      <c r="H5" s="712"/>
      <c r="I5" s="712"/>
      <c r="J5" s="712"/>
      <c r="K5" s="712"/>
      <c r="L5" s="412"/>
      <c r="M5" s="413"/>
      <c r="N5" s="413"/>
      <c r="O5" s="413"/>
      <c r="P5" s="713"/>
      <c r="Q5" s="713"/>
      <c r="R5" s="713"/>
      <c r="S5" s="712"/>
      <c r="T5" s="712"/>
      <c r="U5" s="409"/>
      <c r="V5" s="411"/>
      <c r="W5" s="23"/>
      <c r="X5" s="400"/>
    </row>
    <row r="6" spans="2:24" s="231" customFormat="1" ht="17.25">
      <c r="B6" s="414"/>
      <c r="C6" s="229"/>
      <c r="D6" s="708" t="s">
        <v>30</v>
      </c>
      <c r="E6" s="707" t="s">
        <v>138</v>
      </c>
      <c r="F6" s="709" t="s">
        <v>52</v>
      </c>
      <c r="G6" s="710"/>
      <c r="H6" s="710"/>
      <c r="I6" s="710"/>
      <c r="J6" s="710"/>
      <c r="K6" s="710"/>
      <c r="L6" s="710"/>
      <c r="M6" s="710"/>
      <c r="N6" s="710"/>
      <c r="O6" s="710"/>
      <c r="P6" s="714"/>
      <c r="Q6" s="707" t="s">
        <v>139</v>
      </c>
      <c r="R6" s="707"/>
      <c r="S6" s="707"/>
      <c r="T6" s="707"/>
      <c r="U6" s="706" t="s">
        <v>140</v>
      </c>
      <c r="V6" s="706" t="s">
        <v>9</v>
      </c>
      <c r="W6" s="229"/>
      <c r="X6" s="414"/>
    </row>
    <row r="7" spans="2:24" s="231" customFormat="1" ht="17.25">
      <c r="B7" s="414"/>
      <c r="C7" s="229"/>
      <c r="D7" s="708"/>
      <c r="E7" s="707"/>
      <c r="F7" s="419" t="s">
        <v>141</v>
      </c>
      <c r="G7" s="419" t="s">
        <v>142</v>
      </c>
      <c r="H7" s="419" t="s">
        <v>143</v>
      </c>
      <c r="I7" s="419" t="s">
        <v>144</v>
      </c>
      <c r="J7" s="419" t="s">
        <v>145</v>
      </c>
      <c r="K7" s="419" t="s">
        <v>146</v>
      </c>
      <c r="L7" s="419" t="s">
        <v>147</v>
      </c>
      <c r="M7" s="419" t="s">
        <v>148</v>
      </c>
      <c r="N7" s="419" t="s">
        <v>149</v>
      </c>
      <c r="O7" s="419" t="s">
        <v>150</v>
      </c>
      <c r="P7" s="419" t="s">
        <v>151</v>
      </c>
      <c r="Q7" s="707">
        <f>SUM(F8:P8)</f>
        <v>13</v>
      </c>
      <c r="R7" s="707"/>
      <c r="S7" s="707"/>
      <c r="T7" s="419" t="s">
        <v>63</v>
      </c>
      <c r="U7" s="706"/>
      <c r="V7" s="706"/>
      <c r="W7" s="229"/>
      <c r="X7" s="414"/>
    </row>
    <row r="8" spans="2:24" s="231" customFormat="1" ht="17.25">
      <c r="B8" s="414"/>
      <c r="C8" s="229"/>
      <c r="D8" s="708"/>
      <c r="E8" s="707"/>
      <c r="F8" s="416">
        <f>IF(สรุปเวลาเรียน!E6="","",สรุปเวลาเรียน!E6)</f>
        <v>8</v>
      </c>
      <c r="G8" s="416">
        <f>IF(สรุปเวลาเรียน!F6="","",สรุปเวลาเรียน!F6)</f>
        <v>0</v>
      </c>
      <c r="H8" s="416">
        <f>IF(สรุปเวลาเรียน!G6="","",สรุปเวลาเรียน!G6)</f>
        <v>0</v>
      </c>
      <c r="I8" s="416">
        <f>IF(สรุปเวลาเรียน!H6="","",สรุปเวลาเรียน!H6)</f>
        <v>0</v>
      </c>
      <c r="J8" s="416">
        <f>IF(สรุปเวลาเรียน!I6="","",สรุปเวลาเรียน!I6)</f>
        <v>0</v>
      </c>
      <c r="K8" s="416">
        <f>IF(สรุปเวลาเรียน!J6="","",สรุปเวลาเรียน!J6)</f>
        <v>0</v>
      </c>
      <c r="L8" s="416">
        <f>IF(สรุปเวลาเรียน!K6="","",สรุปเวลาเรียน!K6)</f>
        <v>2</v>
      </c>
      <c r="M8" s="416">
        <f>IF(สรุปเวลาเรียน!L6="","",สรุปเวลาเรียน!L6)</f>
        <v>0</v>
      </c>
      <c r="N8" s="416">
        <f>IF(สรุปเวลาเรียน!M6="","",สรุปเวลาเรียน!M6)</f>
        <v>0</v>
      </c>
      <c r="O8" s="416">
        <f>IF(สรุปเวลาเรียน!N6="","",สรุปเวลาเรียน!N6)</f>
        <v>0</v>
      </c>
      <c r="P8" s="416">
        <f>IF(สรุปเวลาเรียน!O6="","",สรุปเวลาเรียน!O6)</f>
        <v>3</v>
      </c>
      <c r="Q8" s="419" t="s">
        <v>64</v>
      </c>
      <c r="R8" s="419" t="s">
        <v>65</v>
      </c>
      <c r="S8" s="419" t="s">
        <v>66</v>
      </c>
      <c r="T8" s="419" t="s">
        <v>67</v>
      </c>
      <c r="U8" s="706"/>
      <c r="V8" s="706"/>
      <c r="W8" s="229"/>
      <c r="X8" s="414"/>
    </row>
    <row r="9" spans="2:24" s="231" customFormat="1" ht="17.45" customHeight="1">
      <c r="B9" s="414"/>
      <c r="C9" s="229"/>
      <c r="D9" s="356" t="str">
        <f>IF(ข้อมูลนร.2!D7="","",ข้อมูลนร.2!D7)</f>
        <v>1</v>
      </c>
      <c r="E9" s="415" t="str">
        <f>IF(ข้อมูลนร.2!G7="","",ข้อมูลนร.2!G7)</f>
        <v>เด็กชายครูคอม  บ้านสื่อ</v>
      </c>
      <c r="F9" s="416">
        <f>IF(สรุปเวลาเรียน!E7="","",สรุปเวลาเรียน!E7)</f>
        <v>6</v>
      </c>
      <c r="G9" s="356">
        <f>IF(สรุปเวลาเรียน!F7="","",สรุปเวลาเรียน!F7)</f>
        <v>0</v>
      </c>
      <c r="H9" s="356">
        <f>IF(สรุปเวลาเรียน!G7="","",สรุปเวลาเรียน!G7)</f>
        <v>0</v>
      </c>
      <c r="I9" s="356">
        <f>IF(สรุปเวลาเรียน!H7="","",สรุปเวลาเรียน!H7)</f>
        <v>0</v>
      </c>
      <c r="J9" s="356">
        <f>IF(สรุปเวลาเรียน!I7="","",สรุปเวลาเรียน!I7)</f>
        <v>0</v>
      </c>
      <c r="K9" s="356">
        <f>IF(สรุปเวลาเรียน!J7="","",สรุปเวลาเรียน!J7)</f>
        <v>0</v>
      </c>
      <c r="L9" s="356">
        <f>IF(สรุปเวลาเรียน!K7="","",สรุปเวลาเรียน!K7)</f>
        <v>2</v>
      </c>
      <c r="M9" s="356">
        <f>IF(สรุปเวลาเรียน!L7="","",สรุปเวลาเรียน!L7)</f>
        <v>0</v>
      </c>
      <c r="N9" s="356">
        <f>IF(สรุปเวลาเรียน!M7="","",สรุปเวลาเรียน!M7)</f>
        <v>0</v>
      </c>
      <c r="O9" s="356">
        <f>IF(สรุปเวลาเรียน!N7="","",สรุปเวลาเรียน!N7)</f>
        <v>0</v>
      </c>
      <c r="P9" s="356">
        <f>IF(สรุปเวลาเรียน!O7="","",สรุปเวลาเรียน!O7)</f>
        <v>2</v>
      </c>
      <c r="Q9" s="356">
        <f>IF(D9="","",SUM(F9:P9))</f>
        <v>10</v>
      </c>
      <c r="R9" s="356">
        <f>IF(สรุปเวลาเรียน!S7="","",สรุปเวลาเรียน!S7)</f>
        <v>2</v>
      </c>
      <c r="S9" s="356">
        <f>IF(สรุปเวลาเรียน!T7="","",สรุปเวลาเรียน!T7)</f>
        <v>0</v>
      </c>
      <c r="T9" s="356">
        <f>IF(สรุปเวลาเรียน!U7="","",สรุปเวลาเรียน!U7)</f>
        <v>1</v>
      </c>
      <c r="U9" s="417">
        <f>IF(D9="","",(Q9/$Q$7)*100)</f>
        <v>76.923076923076934</v>
      </c>
      <c r="V9" s="356" t="str">
        <f>IF(D9="","",IF(U9&gt;=79.5,"ผ่าน","ไม่ผ่าน"))</f>
        <v>ไม่ผ่าน</v>
      </c>
      <c r="W9" s="229"/>
      <c r="X9" s="414"/>
    </row>
    <row r="10" spans="2:24" s="231" customFormat="1" ht="17.45" customHeight="1">
      <c r="B10" s="414"/>
      <c r="C10" s="229"/>
      <c r="D10" s="356" t="str">
        <f>IF(ข้อมูลนร.2!D8="","",ข้อมูลนร.2!D8)</f>
        <v>2</v>
      </c>
      <c r="E10" s="418" t="str">
        <f>IF(ข้อมูลนร.2!G8="","",ข้อมูลนร.2!G8)</f>
        <v>เด็กหญิงบ้านสื่อ  ครูคอม</v>
      </c>
      <c r="F10" s="416">
        <f>IF(สรุปเวลาเรียน!E8="","",สรุปเวลาเรียน!E8)</f>
        <v>5</v>
      </c>
      <c r="G10" s="356">
        <f>IF(สรุปเวลาเรียน!F8="","",สรุปเวลาเรียน!F8)</f>
        <v>0</v>
      </c>
      <c r="H10" s="356">
        <f>IF(สรุปเวลาเรียน!G8="","",สรุปเวลาเรียน!G8)</f>
        <v>0</v>
      </c>
      <c r="I10" s="356">
        <f>IF(สรุปเวลาเรียน!H8="","",สรุปเวลาเรียน!H8)</f>
        <v>0</v>
      </c>
      <c r="J10" s="356">
        <f>IF(สรุปเวลาเรียน!I8="","",สรุปเวลาเรียน!I8)</f>
        <v>0</v>
      </c>
      <c r="K10" s="356">
        <f>IF(สรุปเวลาเรียน!J8="","",สรุปเวลาเรียน!J8)</f>
        <v>0</v>
      </c>
      <c r="L10" s="356">
        <f>IF(สรุปเวลาเรียน!K8="","",สรุปเวลาเรียน!K8)</f>
        <v>0</v>
      </c>
      <c r="M10" s="356">
        <f>IF(สรุปเวลาเรียน!L8="","",สรุปเวลาเรียน!L8)</f>
        <v>0</v>
      </c>
      <c r="N10" s="356">
        <f>IF(สรุปเวลาเรียน!M8="","",สรุปเวลาเรียน!M8)</f>
        <v>0</v>
      </c>
      <c r="O10" s="356">
        <f>IF(สรุปเวลาเรียน!N8="","",สรุปเวลาเรียน!N8)</f>
        <v>0</v>
      </c>
      <c r="P10" s="356">
        <f>IF(สรุปเวลาเรียน!O8="","",สรุปเวลาเรียน!O8)</f>
        <v>1</v>
      </c>
      <c r="Q10" s="356">
        <f t="shared" ref="Q10:Q48" si="0">IF(D10="","",SUM(F10:P10))</f>
        <v>6</v>
      </c>
      <c r="R10" s="356">
        <f>IF(สรุปเวลาเรียน!S8="","",สรุปเวลาเรียน!S8)</f>
        <v>3</v>
      </c>
      <c r="S10" s="356">
        <f>IF(สรุปเวลาเรียน!T8="","",สรุปเวลาเรียน!T8)</f>
        <v>1</v>
      </c>
      <c r="T10" s="356">
        <f>IF(สรุปเวลาเรียน!U8="","",สรุปเวลาเรียน!U8)</f>
        <v>1</v>
      </c>
      <c r="U10" s="417">
        <f t="shared" ref="U10:U48" si="1">IF(D10="","",(Q10/$Q$7)*100)</f>
        <v>46.153846153846153</v>
      </c>
      <c r="V10" s="356" t="str">
        <f t="shared" ref="V10:V48" si="2">IF(D10="","",IF(U10&gt;=79.5,"ผ่าน","ไม่ผ่าน"))</f>
        <v>ไม่ผ่าน</v>
      </c>
      <c r="W10" s="229"/>
      <c r="X10" s="414"/>
    </row>
    <row r="11" spans="2:24" s="231" customFormat="1" ht="17.45" customHeight="1">
      <c r="B11" s="414"/>
      <c r="C11" s="229"/>
      <c r="D11" s="356" t="str">
        <f>IF(ข้อมูลนร.2!D9="","",ข้อมูลนร.2!D9)</f>
        <v>3</v>
      </c>
      <c r="E11" s="418" t="str">
        <f>IF(ข้อมูลนร.2!G9="","",ข้อมูลนร.2!G9)</f>
        <v>เด็กหญิงปุยฝ้าย  บ้านสื่อ</v>
      </c>
      <c r="F11" s="416">
        <f>IF(สรุปเวลาเรียน!E9="","",สรุปเวลาเรียน!E9)</f>
        <v>4</v>
      </c>
      <c r="G11" s="356">
        <f>IF(สรุปเวลาเรียน!F9="","",สรุปเวลาเรียน!F9)</f>
        <v>0</v>
      </c>
      <c r="H11" s="356">
        <f>IF(สรุปเวลาเรียน!G9="","",สรุปเวลาเรียน!G9)</f>
        <v>0</v>
      </c>
      <c r="I11" s="356">
        <f>IF(สรุปเวลาเรียน!H9="","",สรุปเวลาเรียน!H9)</f>
        <v>0</v>
      </c>
      <c r="J11" s="356">
        <f>IF(สรุปเวลาเรียน!I9="","",สรุปเวลาเรียน!I9)</f>
        <v>0</v>
      </c>
      <c r="K11" s="356">
        <f>IF(สรุปเวลาเรียน!J9="","",สรุปเวลาเรียน!J9)</f>
        <v>0</v>
      </c>
      <c r="L11" s="356">
        <f>IF(สรุปเวลาเรียน!K9="","",สรุปเวลาเรียน!K9)</f>
        <v>0</v>
      </c>
      <c r="M11" s="356">
        <f>IF(สรุปเวลาเรียน!L9="","",สรุปเวลาเรียน!L9)</f>
        <v>0</v>
      </c>
      <c r="N11" s="356">
        <f>IF(สรุปเวลาเรียน!M9="","",สรุปเวลาเรียน!M9)</f>
        <v>0</v>
      </c>
      <c r="O11" s="356">
        <f>IF(สรุปเวลาเรียน!N9="","",สรุปเวลาเรียน!N9)</f>
        <v>0</v>
      </c>
      <c r="P11" s="356">
        <f>IF(สรุปเวลาเรียน!O9="","",สรุปเวลาเรียน!O9)</f>
        <v>0</v>
      </c>
      <c r="Q11" s="356">
        <f t="shared" si="0"/>
        <v>4</v>
      </c>
      <c r="R11" s="356">
        <f>IF(สรุปเวลาเรียน!S9="","",สรุปเวลาเรียน!S9)</f>
        <v>3</v>
      </c>
      <c r="S11" s="356">
        <f>IF(สรุปเวลาเรียน!T9="","",สรุปเวลาเรียน!T9)</f>
        <v>0</v>
      </c>
      <c r="T11" s="356">
        <f>IF(สรุปเวลาเรียน!U9="","",สรุปเวลาเรียน!U9)</f>
        <v>1</v>
      </c>
      <c r="U11" s="417">
        <f t="shared" si="1"/>
        <v>30.76923076923077</v>
      </c>
      <c r="V11" s="356" t="str">
        <f t="shared" si="2"/>
        <v>ไม่ผ่าน</v>
      </c>
      <c r="W11" s="229"/>
      <c r="X11" s="414"/>
    </row>
    <row r="12" spans="2:24" s="231" customFormat="1" ht="17.45" customHeight="1">
      <c r="B12" s="414"/>
      <c r="C12" s="229"/>
      <c r="D12" s="356" t="str">
        <f>IF(ข้อมูลนร.2!D10="","",ข้อมูลนร.2!D10)</f>
        <v/>
      </c>
      <c r="E12" s="418" t="str">
        <f>IF(ข้อมูลนร.2!G10="","",ข้อมูลนร.2!G10)</f>
        <v/>
      </c>
      <c r="F12" s="416" t="str">
        <f>IF(สรุปเวลาเรียน!E10="","",สรุปเวลาเรียน!E10)</f>
        <v/>
      </c>
      <c r="G12" s="356" t="str">
        <f>IF(สรุปเวลาเรียน!F10="","",สรุปเวลาเรียน!F10)</f>
        <v/>
      </c>
      <c r="H12" s="356" t="str">
        <f>IF(สรุปเวลาเรียน!G10="","",สรุปเวลาเรียน!G10)</f>
        <v/>
      </c>
      <c r="I12" s="356" t="str">
        <f>IF(สรุปเวลาเรียน!H10="","",สรุปเวลาเรียน!H10)</f>
        <v/>
      </c>
      <c r="J12" s="356" t="str">
        <f>IF(สรุปเวลาเรียน!I10="","",สรุปเวลาเรียน!I10)</f>
        <v/>
      </c>
      <c r="K12" s="356" t="str">
        <f>IF(สรุปเวลาเรียน!J10="","",สรุปเวลาเรียน!J10)</f>
        <v/>
      </c>
      <c r="L12" s="356" t="str">
        <f>IF(สรุปเวลาเรียน!K10="","",สรุปเวลาเรียน!K10)</f>
        <v/>
      </c>
      <c r="M12" s="356" t="str">
        <f>IF(สรุปเวลาเรียน!L10="","",สรุปเวลาเรียน!L10)</f>
        <v/>
      </c>
      <c r="N12" s="356" t="str">
        <f>IF(สรุปเวลาเรียน!M10="","",สรุปเวลาเรียน!M10)</f>
        <v/>
      </c>
      <c r="O12" s="356" t="str">
        <f>IF(สรุปเวลาเรียน!N10="","",สรุปเวลาเรียน!N10)</f>
        <v/>
      </c>
      <c r="P12" s="356" t="str">
        <f>IF(สรุปเวลาเรียน!O10="","",สรุปเวลาเรียน!O10)</f>
        <v/>
      </c>
      <c r="Q12" s="356" t="str">
        <f t="shared" si="0"/>
        <v/>
      </c>
      <c r="R12" s="356" t="str">
        <f>IF(สรุปเวลาเรียน!S10="","",สรุปเวลาเรียน!S10)</f>
        <v/>
      </c>
      <c r="S12" s="356" t="str">
        <f>IF(สรุปเวลาเรียน!T10="","",สรุปเวลาเรียน!T10)</f>
        <v/>
      </c>
      <c r="T12" s="356" t="str">
        <f>IF(สรุปเวลาเรียน!U10="","",สรุปเวลาเรียน!U10)</f>
        <v/>
      </c>
      <c r="U12" s="417" t="str">
        <f t="shared" si="1"/>
        <v/>
      </c>
      <c r="V12" s="356" t="str">
        <f t="shared" si="2"/>
        <v/>
      </c>
      <c r="W12" s="229"/>
      <c r="X12" s="414"/>
    </row>
    <row r="13" spans="2:24" s="231" customFormat="1" ht="17.45" customHeight="1">
      <c r="B13" s="414"/>
      <c r="C13" s="229"/>
      <c r="D13" s="356" t="str">
        <f>IF(ข้อมูลนร.2!D11="","",ข้อมูลนร.2!D11)</f>
        <v/>
      </c>
      <c r="E13" s="418" t="str">
        <f>IF(ข้อมูลนร.2!G11="","",ข้อมูลนร.2!G11)</f>
        <v/>
      </c>
      <c r="F13" s="416" t="str">
        <f>IF(สรุปเวลาเรียน!E11="","",สรุปเวลาเรียน!E11)</f>
        <v/>
      </c>
      <c r="G13" s="356" t="str">
        <f>IF(สรุปเวลาเรียน!F11="","",สรุปเวลาเรียน!F11)</f>
        <v/>
      </c>
      <c r="H13" s="356" t="str">
        <f>IF(สรุปเวลาเรียน!G11="","",สรุปเวลาเรียน!G11)</f>
        <v/>
      </c>
      <c r="I13" s="356" t="str">
        <f>IF(สรุปเวลาเรียน!H11="","",สรุปเวลาเรียน!H11)</f>
        <v/>
      </c>
      <c r="J13" s="356" t="str">
        <f>IF(สรุปเวลาเรียน!I11="","",สรุปเวลาเรียน!I11)</f>
        <v/>
      </c>
      <c r="K13" s="356" t="str">
        <f>IF(สรุปเวลาเรียน!J11="","",สรุปเวลาเรียน!J11)</f>
        <v/>
      </c>
      <c r="L13" s="356" t="str">
        <f>IF(สรุปเวลาเรียน!K11="","",สรุปเวลาเรียน!K11)</f>
        <v/>
      </c>
      <c r="M13" s="356" t="str">
        <f>IF(สรุปเวลาเรียน!L11="","",สรุปเวลาเรียน!L11)</f>
        <v/>
      </c>
      <c r="N13" s="356" t="str">
        <f>IF(สรุปเวลาเรียน!M11="","",สรุปเวลาเรียน!M11)</f>
        <v/>
      </c>
      <c r="O13" s="356" t="str">
        <f>IF(สรุปเวลาเรียน!N11="","",สรุปเวลาเรียน!N11)</f>
        <v/>
      </c>
      <c r="P13" s="356" t="str">
        <f>IF(สรุปเวลาเรียน!O11="","",สรุปเวลาเรียน!O11)</f>
        <v/>
      </c>
      <c r="Q13" s="356" t="str">
        <f t="shared" si="0"/>
        <v/>
      </c>
      <c r="R13" s="356" t="str">
        <f>IF(สรุปเวลาเรียน!S11="","",สรุปเวลาเรียน!S11)</f>
        <v/>
      </c>
      <c r="S13" s="356" t="str">
        <f>IF(สรุปเวลาเรียน!T11="","",สรุปเวลาเรียน!T11)</f>
        <v/>
      </c>
      <c r="T13" s="356" t="str">
        <f>IF(สรุปเวลาเรียน!U11="","",สรุปเวลาเรียน!U11)</f>
        <v/>
      </c>
      <c r="U13" s="417" t="str">
        <f t="shared" si="1"/>
        <v/>
      </c>
      <c r="V13" s="356" t="str">
        <f t="shared" si="2"/>
        <v/>
      </c>
      <c r="W13" s="229"/>
      <c r="X13" s="414"/>
    </row>
    <row r="14" spans="2:24" s="231" customFormat="1" ht="17.45" customHeight="1">
      <c r="B14" s="414"/>
      <c r="C14" s="229"/>
      <c r="D14" s="356" t="str">
        <f>IF(ข้อมูลนร.2!D12="","",ข้อมูลนร.2!D12)</f>
        <v/>
      </c>
      <c r="E14" s="418" t="str">
        <f>IF(ข้อมูลนร.2!G12="","",ข้อมูลนร.2!G12)</f>
        <v/>
      </c>
      <c r="F14" s="416" t="str">
        <f>IF(สรุปเวลาเรียน!E12="","",สรุปเวลาเรียน!E12)</f>
        <v/>
      </c>
      <c r="G14" s="356" t="str">
        <f>IF(สรุปเวลาเรียน!F12="","",สรุปเวลาเรียน!F12)</f>
        <v/>
      </c>
      <c r="H14" s="356" t="str">
        <f>IF(สรุปเวลาเรียน!G12="","",สรุปเวลาเรียน!G12)</f>
        <v/>
      </c>
      <c r="I14" s="356" t="str">
        <f>IF(สรุปเวลาเรียน!H12="","",สรุปเวลาเรียน!H12)</f>
        <v/>
      </c>
      <c r="J14" s="356" t="str">
        <f>IF(สรุปเวลาเรียน!I12="","",สรุปเวลาเรียน!I12)</f>
        <v/>
      </c>
      <c r="K14" s="356" t="str">
        <f>IF(สรุปเวลาเรียน!J12="","",สรุปเวลาเรียน!J12)</f>
        <v/>
      </c>
      <c r="L14" s="356" t="str">
        <f>IF(สรุปเวลาเรียน!K12="","",สรุปเวลาเรียน!K12)</f>
        <v/>
      </c>
      <c r="M14" s="356" t="str">
        <f>IF(สรุปเวลาเรียน!L12="","",สรุปเวลาเรียน!L12)</f>
        <v/>
      </c>
      <c r="N14" s="356" t="str">
        <f>IF(สรุปเวลาเรียน!M12="","",สรุปเวลาเรียน!M12)</f>
        <v/>
      </c>
      <c r="O14" s="356" t="str">
        <f>IF(สรุปเวลาเรียน!N12="","",สรุปเวลาเรียน!N12)</f>
        <v/>
      </c>
      <c r="P14" s="356" t="str">
        <f>IF(สรุปเวลาเรียน!O12="","",สรุปเวลาเรียน!O12)</f>
        <v/>
      </c>
      <c r="Q14" s="356" t="str">
        <f t="shared" si="0"/>
        <v/>
      </c>
      <c r="R14" s="356" t="str">
        <f>IF(สรุปเวลาเรียน!S12="","",สรุปเวลาเรียน!S12)</f>
        <v/>
      </c>
      <c r="S14" s="356" t="str">
        <f>IF(สรุปเวลาเรียน!T12="","",สรุปเวลาเรียน!T12)</f>
        <v/>
      </c>
      <c r="T14" s="356" t="str">
        <f>IF(สรุปเวลาเรียน!U12="","",สรุปเวลาเรียน!U12)</f>
        <v/>
      </c>
      <c r="U14" s="417" t="str">
        <f t="shared" si="1"/>
        <v/>
      </c>
      <c r="V14" s="356" t="str">
        <f t="shared" si="2"/>
        <v/>
      </c>
      <c r="W14" s="229"/>
      <c r="X14" s="414"/>
    </row>
    <row r="15" spans="2:24" s="231" customFormat="1" ht="17.45" customHeight="1">
      <c r="B15" s="414"/>
      <c r="C15" s="229"/>
      <c r="D15" s="356" t="str">
        <f>IF(ข้อมูลนร.2!D13="","",ข้อมูลนร.2!D13)</f>
        <v/>
      </c>
      <c r="E15" s="418" t="str">
        <f>IF(ข้อมูลนร.2!G13="","",ข้อมูลนร.2!G13)</f>
        <v/>
      </c>
      <c r="F15" s="416" t="str">
        <f>IF(สรุปเวลาเรียน!E13="","",สรุปเวลาเรียน!E13)</f>
        <v/>
      </c>
      <c r="G15" s="356" t="str">
        <f>IF(สรุปเวลาเรียน!F13="","",สรุปเวลาเรียน!F13)</f>
        <v/>
      </c>
      <c r="H15" s="356" t="str">
        <f>IF(สรุปเวลาเรียน!G13="","",สรุปเวลาเรียน!G13)</f>
        <v/>
      </c>
      <c r="I15" s="356" t="str">
        <f>IF(สรุปเวลาเรียน!H13="","",สรุปเวลาเรียน!H13)</f>
        <v/>
      </c>
      <c r="J15" s="356" t="str">
        <f>IF(สรุปเวลาเรียน!I13="","",สรุปเวลาเรียน!I13)</f>
        <v/>
      </c>
      <c r="K15" s="356" t="str">
        <f>IF(สรุปเวลาเรียน!J13="","",สรุปเวลาเรียน!J13)</f>
        <v/>
      </c>
      <c r="L15" s="356" t="str">
        <f>IF(สรุปเวลาเรียน!K13="","",สรุปเวลาเรียน!K13)</f>
        <v/>
      </c>
      <c r="M15" s="356" t="str">
        <f>IF(สรุปเวลาเรียน!L13="","",สรุปเวลาเรียน!L13)</f>
        <v/>
      </c>
      <c r="N15" s="356" t="str">
        <f>IF(สรุปเวลาเรียน!M13="","",สรุปเวลาเรียน!M13)</f>
        <v/>
      </c>
      <c r="O15" s="356" t="str">
        <f>IF(สรุปเวลาเรียน!N13="","",สรุปเวลาเรียน!N13)</f>
        <v/>
      </c>
      <c r="P15" s="356" t="str">
        <f>IF(สรุปเวลาเรียน!O13="","",สรุปเวลาเรียน!O13)</f>
        <v/>
      </c>
      <c r="Q15" s="356" t="str">
        <f t="shared" si="0"/>
        <v/>
      </c>
      <c r="R15" s="356" t="str">
        <f>IF(สรุปเวลาเรียน!S13="","",สรุปเวลาเรียน!S13)</f>
        <v/>
      </c>
      <c r="S15" s="356" t="str">
        <f>IF(สรุปเวลาเรียน!T13="","",สรุปเวลาเรียน!T13)</f>
        <v/>
      </c>
      <c r="T15" s="356" t="str">
        <f>IF(สรุปเวลาเรียน!U13="","",สรุปเวลาเรียน!U13)</f>
        <v/>
      </c>
      <c r="U15" s="417" t="str">
        <f t="shared" si="1"/>
        <v/>
      </c>
      <c r="V15" s="356" t="str">
        <f t="shared" si="2"/>
        <v/>
      </c>
      <c r="W15" s="229"/>
      <c r="X15" s="414"/>
    </row>
    <row r="16" spans="2:24" s="231" customFormat="1" ht="17.45" customHeight="1">
      <c r="B16" s="414"/>
      <c r="C16" s="229"/>
      <c r="D16" s="356" t="str">
        <f>IF(ข้อมูลนร.2!D14="","",ข้อมูลนร.2!D14)</f>
        <v/>
      </c>
      <c r="E16" s="418" t="str">
        <f>IF(ข้อมูลนร.2!G14="","",ข้อมูลนร.2!G14)</f>
        <v/>
      </c>
      <c r="F16" s="416" t="str">
        <f>IF(สรุปเวลาเรียน!E14="","",สรุปเวลาเรียน!E14)</f>
        <v/>
      </c>
      <c r="G16" s="356" t="str">
        <f>IF(สรุปเวลาเรียน!F14="","",สรุปเวลาเรียน!F14)</f>
        <v/>
      </c>
      <c r="H16" s="356" t="str">
        <f>IF(สรุปเวลาเรียน!G14="","",สรุปเวลาเรียน!G14)</f>
        <v/>
      </c>
      <c r="I16" s="356" t="str">
        <f>IF(สรุปเวลาเรียน!H14="","",สรุปเวลาเรียน!H14)</f>
        <v/>
      </c>
      <c r="J16" s="356" t="str">
        <f>IF(สรุปเวลาเรียน!I14="","",สรุปเวลาเรียน!I14)</f>
        <v/>
      </c>
      <c r="K16" s="356" t="str">
        <f>IF(สรุปเวลาเรียน!J14="","",สรุปเวลาเรียน!J14)</f>
        <v/>
      </c>
      <c r="L16" s="356" t="str">
        <f>IF(สรุปเวลาเรียน!K14="","",สรุปเวลาเรียน!K14)</f>
        <v/>
      </c>
      <c r="M16" s="356" t="str">
        <f>IF(สรุปเวลาเรียน!L14="","",สรุปเวลาเรียน!L14)</f>
        <v/>
      </c>
      <c r="N16" s="356" t="str">
        <f>IF(สรุปเวลาเรียน!M14="","",สรุปเวลาเรียน!M14)</f>
        <v/>
      </c>
      <c r="O16" s="356" t="str">
        <f>IF(สรุปเวลาเรียน!N14="","",สรุปเวลาเรียน!N14)</f>
        <v/>
      </c>
      <c r="P16" s="356" t="str">
        <f>IF(สรุปเวลาเรียน!O14="","",สรุปเวลาเรียน!O14)</f>
        <v/>
      </c>
      <c r="Q16" s="356" t="str">
        <f t="shared" si="0"/>
        <v/>
      </c>
      <c r="R16" s="356" t="str">
        <f>IF(สรุปเวลาเรียน!S14="","",สรุปเวลาเรียน!S14)</f>
        <v/>
      </c>
      <c r="S16" s="356" t="str">
        <f>IF(สรุปเวลาเรียน!T14="","",สรุปเวลาเรียน!T14)</f>
        <v/>
      </c>
      <c r="T16" s="356" t="str">
        <f>IF(สรุปเวลาเรียน!U14="","",สรุปเวลาเรียน!U14)</f>
        <v/>
      </c>
      <c r="U16" s="417" t="str">
        <f t="shared" si="1"/>
        <v/>
      </c>
      <c r="V16" s="356" t="str">
        <f t="shared" si="2"/>
        <v/>
      </c>
      <c r="W16" s="229"/>
      <c r="X16" s="414"/>
    </row>
    <row r="17" spans="2:24" s="231" customFormat="1" ht="17.45" customHeight="1">
      <c r="B17" s="414"/>
      <c r="C17" s="229"/>
      <c r="D17" s="356" t="str">
        <f>IF(ข้อมูลนร.2!D15="","",ข้อมูลนร.2!D15)</f>
        <v/>
      </c>
      <c r="E17" s="418" t="str">
        <f>IF(ข้อมูลนร.2!G15="","",ข้อมูลนร.2!G15)</f>
        <v/>
      </c>
      <c r="F17" s="416" t="str">
        <f>IF(สรุปเวลาเรียน!E15="","",สรุปเวลาเรียน!E15)</f>
        <v/>
      </c>
      <c r="G17" s="356" t="str">
        <f>IF(สรุปเวลาเรียน!F15="","",สรุปเวลาเรียน!F15)</f>
        <v/>
      </c>
      <c r="H17" s="356" t="str">
        <f>IF(สรุปเวลาเรียน!G15="","",สรุปเวลาเรียน!G15)</f>
        <v/>
      </c>
      <c r="I17" s="356" t="str">
        <f>IF(สรุปเวลาเรียน!H15="","",สรุปเวลาเรียน!H15)</f>
        <v/>
      </c>
      <c r="J17" s="356" t="str">
        <f>IF(สรุปเวลาเรียน!I15="","",สรุปเวลาเรียน!I15)</f>
        <v/>
      </c>
      <c r="K17" s="356" t="str">
        <f>IF(สรุปเวลาเรียน!J15="","",สรุปเวลาเรียน!J15)</f>
        <v/>
      </c>
      <c r="L17" s="356" t="str">
        <f>IF(สรุปเวลาเรียน!K15="","",สรุปเวลาเรียน!K15)</f>
        <v/>
      </c>
      <c r="M17" s="356" t="str">
        <f>IF(สรุปเวลาเรียน!L15="","",สรุปเวลาเรียน!L15)</f>
        <v/>
      </c>
      <c r="N17" s="356" t="str">
        <f>IF(สรุปเวลาเรียน!M15="","",สรุปเวลาเรียน!M15)</f>
        <v/>
      </c>
      <c r="O17" s="356" t="str">
        <f>IF(สรุปเวลาเรียน!N15="","",สรุปเวลาเรียน!N15)</f>
        <v/>
      </c>
      <c r="P17" s="356" t="str">
        <f>IF(สรุปเวลาเรียน!O15="","",สรุปเวลาเรียน!O15)</f>
        <v/>
      </c>
      <c r="Q17" s="356" t="str">
        <f t="shared" si="0"/>
        <v/>
      </c>
      <c r="R17" s="356" t="str">
        <f>IF(สรุปเวลาเรียน!S15="","",สรุปเวลาเรียน!S15)</f>
        <v/>
      </c>
      <c r="S17" s="356" t="str">
        <f>IF(สรุปเวลาเรียน!T15="","",สรุปเวลาเรียน!T15)</f>
        <v/>
      </c>
      <c r="T17" s="356" t="str">
        <f>IF(สรุปเวลาเรียน!U15="","",สรุปเวลาเรียน!U15)</f>
        <v/>
      </c>
      <c r="U17" s="417" t="str">
        <f t="shared" si="1"/>
        <v/>
      </c>
      <c r="V17" s="356" t="str">
        <f t="shared" si="2"/>
        <v/>
      </c>
      <c r="W17" s="229"/>
      <c r="X17" s="414"/>
    </row>
    <row r="18" spans="2:24" s="231" customFormat="1" ht="17.45" customHeight="1">
      <c r="B18" s="414"/>
      <c r="C18" s="229"/>
      <c r="D18" s="356" t="str">
        <f>IF(ข้อมูลนร.2!D16="","",ข้อมูลนร.2!D16)</f>
        <v/>
      </c>
      <c r="E18" s="418" t="str">
        <f>IF(ข้อมูลนร.2!G16="","",ข้อมูลนร.2!G16)</f>
        <v/>
      </c>
      <c r="F18" s="416" t="str">
        <f>IF(สรุปเวลาเรียน!E16="","",สรุปเวลาเรียน!E16)</f>
        <v/>
      </c>
      <c r="G18" s="356" t="str">
        <f>IF(สรุปเวลาเรียน!F16="","",สรุปเวลาเรียน!F16)</f>
        <v/>
      </c>
      <c r="H18" s="356" t="str">
        <f>IF(สรุปเวลาเรียน!G16="","",สรุปเวลาเรียน!G16)</f>
        <v/>
      </c>
      <c r="I18" s="356" t="str">
        <f>IF(สรุปเวลาเรียน!H16="","",สรุปเวลาเรียน!H16)</f>
        <v/>
      </c>
      <c r="J18" s="356" t="str">
        <f>IF(สรุปเวลาเรียน!I16="","",สรุปเวลาเรียน!I16)</f>
        <v/>
      </c>
      <c r="K18" s="356" t="str">
        <f>IF(สรุปเวลาเรียน!J16="","",สรุปเวลาเรียน!J16)</f>
        <v/>
      </c>
      <c r="L18" s="356" t="str">
        <f>IF(สรุปเวลาเรียน!K16="","",สรุปเวลาเรียน!K16)</f>
        <v/>
      </c>
      <c r="M18" s="356" t="str">
        <f>IF(สรุปเวลาเรียน!L16="","",สรุปเวลาเรียน!L16)</f>
        <v/>
      </c>
      <c r="N18" s="356" t="str">
        <f>IF(สรุปเวลาเรียน!M16="","",สรุปเวลาเรียน!M16)</f>
        <v/>
      </c>
      <c r="O18" s="356" t="str">
        <f>IF(สรุปเวลาเรียน!N16="","",สรุปเวลาเรียน!N16)</f>
        <v/>
      </c>
      <c r="P18" s="356" t="str">
        <f>IF(สรุปเวลาเรียน!O16="","",สรุปเวลาเรียน!O16)</f>
        <v/>
      </c>
      <c r="Q18" s="356" t="str">
        <f t="shared" si="0"/>
        <v/>
      </c>
      <c r="R18" s="356" t="str">
        <f>IF(สรุปเวลาเรียน!S16="","",สรุปเวลาเรียน!S16)</f>
        <v/>
      </c>
      <c r="S18" s="356" t="str">
        <f>IF(สรุปเวลาเรียน!T16="","",สรุปเวลาเรียน!T16)</f>
        <v/>
      </c>
      <c r="T18" s="356" t="str">
        <f>IF(สรุปเวลาเรียน!U16="","",สรุปเวลาเรียน!U16)</f>
        <v/>
      </c>
      <c r="U18" s="417" t="str">
        <f t="shared" si="1"/>
        <v/>
      </c>
      <c r="V18" s="356" t="str">
        <f t="shared" si="2"/>
        <v/>
      </c>
      <c r="W18" s="229"/>
      <c r="X18" s="414"/>
    </row>
    <row r="19" spans="2:24" s="231" customFormat="1" ht="17.45" customHeight="1">
      <c r="B19" s="414"/>
      <c r="C19" s="229"/>
      <c r="D19" s="356" t="str">
        <f>IF(ข้อมูลนร.2!D17="","",ข้อมูลนร.2!D17)</f>
        <v/>
      </c>
      <c r="E19" s="418" t="str">
        <f>IF(ข้อมูลนร.2!G17="","",ข้อมูลนร.2!G17)</f>
        <v/>
      </c>
      <c r="F19" s="416" t="str">
        <f>IF(สรุปเวลาเรียน!E17="","",สรุปเวลาเรียน!E17)</f>
        <v/>
      </c>
      <c r="G19" s="356" t="str">
        <f>IF(สรุปเวลาเรียน!F17="","",สรุปเวลาเรียน!F17)</f>
        <v/>
      </c>
      <c r="H19" s="356" t="str">
        <f>IF(สรุปเวลาเรียน!G17="","",สรุปเวลาเรียน!G17)</f>
        <v/>
      </c>
      <c r="I19" s="356" t="str">
        <f>IF(สรุปเวลาเรียน!H17="","",สรุปเวลาเรียน!H17)</f>
        <v/>
      </c>
      <c r="J19" s="356" t="str">
        <f>IF(สรุปเวลาเรียน!I17="","",สรุปเวลาเรียน!I17)</f>
        <v/>
      </c>
      <c r="K19" s="356" t="str">
        <f>IF(สรุปเวลาเรียน!J17="","",สรุปเวลาเรียน!J17)</f>
        <v/>
      </c>
      <c r="L19" s="356" t="str">
        <f>IF(สรุปเวลาเรียน!K17="","",สรุปเวลาเรียน!K17)</f>
        <v/>
      </c>
      <c r="M19" s="356" t="str">
        <f>IF(สรุปเวลาเรียน!L17="","",สรุปเวลาเรียน!L17)</f>
        <v/>
      </c>
      <c r="N19" s="356" t="str">
        <f>IF(สรุปเวลาเรียน!M17="","",สรุปเวลาเรียน!M17)</f>
        <v/>
      </c>
      <c r="O19" s="356" t="str">
        <f>IF(สรุปเวลาเรียน!N17="","",สรุปเวลาเรียน!N17)</f>
        <v/>
      </c>
      <c r="P19" s="356" t="str">
        <f>IF(สรุปเวลาเรียน!O17="","",สรุปเวลาเรียน!O17)</f>
        <v/>
      </c>
      <c r="Q19" s="356" t="str">
        <f t="shared" si="0"/>
        <v/>
      </c>
      <c r="R19" s="356" t="str">
        <f>IF(สรุปเวลาเรียน!S17="","",สรุปเวลาเรียน!S17)</f>
        <v/>
      </c>
      <c r="S19" s="356" t="str">
        <f>IF(สรุปเวลาเรียน!T17="","",สรุปเวลาเรียน!T17)</f>
        <v/>
      </c>
      <c r="T19" s="356" t="str">
        <f>IF(สรุปเวลาเรียน!U17="","",สรุปเวลาเรียน!U17)</f>
        <v/>
      </c>
      <c r="U19" s="417" t="str">
        <f t="shared" si="1"/>
        <v/>
      </c>
      <c r="V19" s="356" t="str">
        <f t="shared" si="2"/>
        <v/>
      </c>
      <c r="W19" s="229"/>
      <c r="X19" s="414"/>
    </row>
    <row r="20" spans="2:24" s="231" customFormat="1" ht="17.45" customHeight="1">
      <c r="B20" s="414"/>
      <c r="C20" s="229"/>
      <c r="D20" s="356" t="str">
        <f>IF(ข้อมูลนร.2!D18="","",ข้อมูลนร.2!D18)</f>
        <v/>
      </c>
      <c r="E20" s="418" t="str">
        <f>IF(ข้อมูลนร.2!G18="","",ข้อมูลนร.2!G18)</f>
        <v/>
      </c>
      <c r="F20" s="416" t="str">
        <f>IF(สรุปเวลาเรียน!E18="","",สรุปเวลาเรียน!E18)</f>
        <v/>
      </c>
      <c r="G20" s="356" t="str">
        <f>IF(สรุปเวลาเรียน!F18="","",สรุปเวลาเรียน!F18)</f>
        <v/>
      </c>
      <c r="H20" s="356" t="str">
        <f>IF(สรุปเวลาเรียน!G18="","",สรุปเวลาเรียน!G18)</f>
        <v/>
      </c>
      <c r="I20" s="356" t="str">
        <f>IF(สรุปเวลาเรียน!H18="","",สรุปเวลาเรียน!H18)</f>
        <v/>
      </c>
      <c r="J20" s="356" t="str">
        <f>IF(สรุปเวลาเรียน!I18="","",สรุปเวลาเรียน!I18)</f>
        <v/>
      </c>
      <c r="K20" s="356" t="str">
        <f>IF(สรุปเวลาเรียน!J18="","",สรุปเวลาเรียน!J18)</f>
        <v/>
      </c>
      <c r="L20" s="356" t="str">
        <f>IF(สรุปเวลาเรียน!K18="","",สรุปเวลาเรียน!K18)</f>
        <v/>
      </c>
      <c r="M20" s="356" t="str">
        <f>IF(สรุปเวลาเรียน!L18="","",สรุปเวลาเรียน!L18)</f>
        <v/>
      </c>
      <c r="N20" s="356" t="str">
        <f>IF(สรุปเวลาเรียน!M18="","",สรุปเวลาเรียน!M18)</f>
        <v/>
      </c>
      <c r="O20" s="356" t="str">
        <f>IF(สรุปเวลาเรียน!N18="","",สรุปเวลาเรียน!N18)</f>
        <v/>
      </c>
      <c r="P20" s="356" t="str">
        <f>IF(สรุปเวลาเรียน!O18="","",สรุปเวลาเรียน!O18)</f>
        <v/>
      </c>
      <c r="Q20" s="356" t="str">
        <f t="shared" si="0"/>
        <v/>
      </c>
      <c r="R20" s="356" t="str">
        <f>IF(สรุปเวลาเรียน!S18="","",สรุปเวลาเรียน!S18)</f>
        <v/>
      </c>
      <c r="S20" s="356" t="str">
        <f>IF(สรุปเวลาเรียน!T18="","",สรุปเวลาเรียน!T18)</f>
        <v/>
      </c>
      <c r="T20" s="356" t="str">
        <f>IF(สรุปเวลาเรียน!U18="","",สรุปเวลาเรียน!U18)</f>
        <v/>
      </c>
      <c r="U20" s="417" t="str">
        <f t="shared" si="1"/>
        <v/>
      </c>
      <c r="V20" s="356" t="str">
        <f t="shared" si="2"/>
        <v/>
      </c>
      <c r="W20" s="229"/>
      <c r="X20" s="414"/>
    </row>
    <row r="21" spans="2:24" s="231" customFormat="1" ht="17.45" customHeight="1">
      <c r="B21" s="414"/>
      <c r="C21" s="229"/>
      <c r="D21" s="356" t="str">
        <f>IF(ข้อมูลนร.2!D19="","",ข้อมูลนร.2!D19)</f>
        <v/>
      </c>
      <c r="E21" s="418" t="str">
        <f>IF(ข้อมูลนร.2!G19="","",ข้อมูลนร.2!G19)</f>
        <v/>
      </c>
      <c r="F21" s="416" t="str">
        <f>IF(สรุปเวลาเรียน!E19="","",สรุปเวลาเรียน!E19)</f>
        <v/>
      </c>
      <c r="G21" s="356" t="str">
        <f>IF(สรุปเวลาเรียน!F19="","",สรุปเวลาเรียน!F19)</f>
        <v/>
      </c>
      <c r="H21" s="356" t="str">
        <f>IF(สรุปเวลาเรียน!G19="","",สรุปเวลาเรียน!G19)</f>
        <v/>
      </c>
      <c r="I21" s="356" t="str">
        <f>IF(สรุปเวลาเรียน!H19="","",สรุปเวลาเรียน!H19)</f>
        <v/>
      </c>
      <c r="J21" s="356" t="str">
        <f>IF(สรุปเวลาเรียน!I19="","",สรุปเวลาเรียน!I19)</f>
        <v/>
      </c>
      <c r="K21" s="356" t="str">
        <f>IF(สรุปเวลาเรียน!J19="","",สรุปเวลาเรียน!J19)</f>
        <v/>
      </c>
      <c r="L21" s="356" t="str">
        <f>IF(สรุปเวลาเรียน!K19="","",สรุปเวลาเรียน!K19)</f>
        <v/>
      </c>
      <c r="M21" s="356" t="str">
        <f>IF(สรุปเวลาเรียน!L19="","",สรุปเวลาเรียน!L19)</f>
        <v/>
      </c>
      <c r="N21" s="356" t="str">
        <f>IF(สรุปเวลาเรียน!M19="","",สรุปเวลาเรียน!M19)</f>
        <v/>
      </c>
      <c r="O21" s="356" t="str">
        <f>IF(สรุปเวลาเรียน!N19="","",สรุปเวลาเรียน!N19)</f>
        <v/>
      </c>
      <c r="P21" s="356" t="str">
        <f>IF(สรุปเวลาเรียน!O19="","",สรุปเวลาเรียน!O19)</f>
        <v/>
      </c>
      <c r="Q21" s="356" t="str">
        <f t="shared" si="0"/>
        <v/>
      </c>
      <c r="R21" s="356" t="str">
        <f>IF(สรุปเวลาเรียน!S19="","",สรุปเวลาเรียน!S19)</f>
        <v/>
      </c>
      <c r="S21" s="356" t="str">
        <f>IF(สรุปเวลาเรียน!T19="","",สรุปเวลาเรียน!T19)</f>
        <v/>
      </c>
      <c r="T21" s="356" t="str">
        <f>IF(สรุปเวลาเรียน!U19="","",สรุปเวลาเรียน!U19)</f>
        <v/>
      </c>
      <c r="U21" s="417" t="str">
        <f t="shared" si="1"/>
        <v/>
      </c>
      <c r="V21" s="356" t="str">
        <f t="shared" si="2"/>
        <v/>
      </c>
      <c r="W21" s="229"/>
      <c r="X21" s="414"/>
    </row>
    <row r="22" spans="2:24" s="231" customFormat="1" ht="17.45" customHeight="1">
      <c r="B22" s="414"/>
      <c r="C22" s="229"/>
      <c r="D22" s="356" t="str">
        <f>IF(ข้อมูลนร.2!D20="","",ข้อมูลนร.2!D20)</f>
        <v/>
      </c>
      <c r="E22" s="418" t="str">
        <f>IF(ข้อมูลนร.2!G20="","",ข้อมูลนร.2!G20)</f>
        <v/>
      </c>
      <c r="F22" s="416" t="str">
        <f>IF(สรุปเวลาเรียน!E20="","",สรุปเวลาเรียน!E20)</f>
        <v/>
      </c>
      <c r="G22" s="356" t="str">
        <f>IF(สรุปเวลาเรียน!F20="","",สรุปเวลาเรียน!F20)</f>
        <v/>
      </c>
      <c r="H22" s="356" t="str">
        <f>IF(สรุปเวลาเรียน!G20="","",สรุปเวลาเรียน!G20)</f>
        <v/>
      </c>
      <c r="I22" s="356" t="str">
        <f>IF(สรุปเวลาเรียน!H20="","",สรุปเวลาเรียน!H20)</f>
        <v/>
      </c>
      <c r="J22" s="356" t="str">
        <f>IF(สรุปเวลาเรียน!I20="","",สรุปเวลาเรียน!I20)</f>
        <v/>
      </c>
      <c r="K22" s="356" t="str">
        <f>IF(สรุปเวลาเรียน!J20="","",สรุปเวลาเรียน!J20)</f>
        <v/>
      </c>
      <c r="L22" s="356" t="str">
        <f>IF(สรุปเวลาเรียน!K20="","",สรุปเวลาเรียน!K20)</f>
        <v/>
      </c>
      <c r="M22" s="356" t="str">
        <f>IF(สรุปเวลาเรียน!L20="","",สรุปเวลาเรียน!L20)</f>
        <v/>
      </c>
      <c r="N22" s="356" t="str">
        <f>IF(สรุปเวลาเรียน!M20="","",สรุปเวลาเรียน!M20)</f>
        <v/>
      </c>
      <c r="O22" s="356" t="str">
        <f>IF(สรุปเวลาเรียน!N20="","",สรุปเวลาเรียน!N20)</f>
        <v/>
      </c>
      <c r="P22" s="356" t="str">
        <f>IF(สรุปเวลาเรียน!O20="","",สรุปเวลาเรียน!O20)</f>
        <v/>
      </c>
      <c r="Q22" s="356" t="str">
        <f t="shared" si="0"/>
        <v/>
      </c>
      <c r="R22" s="356" t="str">
        <f>IF(สรุปเวลาเรียน!S20="","",สรุปเวลาเรียน!S20)</f>
        <v/>
      </c>
      <c r="S22" s="356" t="str">
        <f>IF(สรุปเวลาเรียน!T20="","",สรุปเวลาเรียน!T20)</f>
        <v/>
      </c>
      <c r="T22" s="356" t="str">
        <f>IF(สรุปเวลาเรียน!U20="","",สรุปเวลาเรียน!U20)</f>
        <v/>
      </c>
      <c r="U22" s="417" t="str">
        <f t="shared" si="1"/>
        <v/>
      </c>
      <c r="V22" s="356" t="str">
        <f t="shared" si="2"/>
        <v/>
      </c>
      <c r="W22" s="229"/>
      <c r="X22" s="414"/>
    </row>
    <row r="23" spans="2:24" s="231" customFormat="1" ht="17.45" customHeight="1">
      <c r="B23" s="414"/>
      <c r="C23" s="229"/>
      <c r="D23" s="356" t="str">
        <f>IF(ข้อมูลนร.2!D21="","",ข้อมูลนร.2!D21)</f>
        <v/>
      </c>
      <c r="E23" s="418" t="str">
        <f>IF(ข้อมูลนร.2!G21="","",ข้อมูลนร.2!G21)</f>
        <v/>
      </c>
      <c r="F23" s="416" t="str">
        <f>IF(สรุปเวลาเรียน!E21="","",สรุปเวลาเรียน!E21)</f>
        <v/>
      </c>
      <c r="G23" s="356" t="str">
        <f>IF(สรุปเวลาเรียน!F21="","",สรุปเวลาเรียน!F21)</f>
        <v/>
      </c>
      <c r="H23" s="356" t="str">
        <f>IF(สรุปเวลาเรียน!G21="","",สรุปเวลาเรียน!G21)</f>
        <v/>
      </c>
      <c r="I23" s="356" t="str">
        <f>IF(สรุปเวลาเรียน!H21="","",สรุปเวลาเรียน!H21)</f>
        <v/>
      </c>
      <c r="J23" s="356" t="str">
        <f>IF(สรุปเวลาเรียน!I21="","",สรุปเวลาเรียน!I21)</f>
        <v/>
      </c>
      <c r="K23" s="356" t="str">
        <f>IF(สรุปเวลาเรียน!J21="","",สรุปเวลาเรียน!J21)</f>
        <v/>
      </c>
      <c r="L23" s="356" t="str">
        <f>IF(สรุปเวลาเรียน!K21="","",สรุปเวลาเรียน!K21)</f>
        <v/>
      </c>
      <c r="M23" s="356" t="str">
        <f>IF(สรุปเวลาเรียน!L21="","",สรุปเวลาเรียน!L21)</f>
        <v/>
      </c>
      <c r="N23" s="356" t="str">
        <f>IF(สรุปเวลาเรียน!M21="","",สรุปเวลาเรียน!M21)</f>
        <v/>
      </c>
      <c r="O23" s="356" t="str">
        <f>IF(สรุปเวลาเรียน!N21="","",สรุปเวลาเรียน!N21)</f>
        <v/>
      </c>
      <c r="P23" s="356" t="str">
        <f>IF(สรุปเวลาเรียน!O21="","",สรุปเวลาเรียน!O21)</f>
        <v/>
      </c>
      <c r="Q23" s="356" t="str">
        <f t="shared" si="0"/>
        <v/>
      </c>
      <c r="R23" s="356" t="str">
        <f>IF(สรุปเวลาเรียน!S21="","",สรุปเวลาเรียน!S21)</f>
        <v/>
      </c>
      <c r="S23" s="356" t="str">
        <f>IF(สรุปเวลาเรียน!T21="","",สรุปเวลาเรียน!T21)</f>
        <v/>
      </c>
      <c r="T23" s="356" t="str">
        <f>IF(สรุปเวลาเรียน!U21="","",สรุปเวลาเรียน!U21)</f>
        <v/>
      </c>
      <c r="U23" s="417" t="str">
        <f t="shared" si="1"/>
        <v/>
      </c>
      <c r="V23" s="356" t="str">
        <f t="shared" si="2"/>
        <v/>
      </c>
      <c r="W23" s="229"/>
      <c r="X23" s="414"/>
    </row>
    <row r="24" spans="2:24" s="231" customFormat="1" ht="17.45" customHeight="1">
      <c r="B24" s="414"/>
      <c r="C24" s="229"/>
      <c r="D24" s="356" t="str">
        <f>IF(ข้อมูลนร.2!D22="","",ข้อมูลนร.2!D22)</f>
        <v/>
      </c>
      <c r="E24" s="418" t="str">
        <f>IF(ข้อมูลนร.2!G22="","",ข้อมูลนร.2!G22)</f>
        <v/>
      </c>
      <c r="F24" s="416" t="str">
        <f>IF(สรุปเวลาเรียน!E22="","",สรุปเวลาเรียน!E22)</f>
        <v/>
      </c>
      <c r="G24" s="356" t="str">
        <f>IF(สรุปเวลาเรียน!F22="","",สรุปเวลาเรียน!F22)</f>
        <v/>
      </c>
      <c r="H24" s="356" t="str">
        <f>IF(สรุปเวลาเรียน!G22="","",สรุปเวลาเรียน!G22)</f>
        <v/>
      </c>
      <c r="I24" s="356" t="str">
        <f>IF(สรุปเวลาเรียน!H22="","",สรุปเวลาเรียน!H22)</f>
        <v/>
      </c>
      <c r="J24" s="356" t="str">
        <f>IF(สรุปเวลาเรียน!I22="","",สรุปเวลาเรียน!I22)</f>
        <v/>
      </c>
      <c r="K24" s="356" t="str">
        <f>IF(สรุปเวลาเรียน!J22="","",สรุปเวลาเรียน!J22)</f>
        <v/>
      </c>
      <c r="L24" s="356" t="str">
        <f>IF(สรุปเวลาเรียน!K22="","",สรุปเวลาเรียน!K22)</f>
        <v/>
      </c>
      <c r="M24" s="356" t="str">
        <f>IF(สรุปเวลาเรียน!L22="","",สรุปเวลาเรียน!L22)</f>
        <v/>
      </c>
      <c r="N24" s="356" t="str">
        <f>IF(สรุปเวลาเรียน!M22="","",สรุปเวลาเรียน!M22)</f>
        <v/>
      </c>
      <c r="O24" s="356" t="str">
        <f>IF(สรุปเวลาเรียน!N22="","",สรุปเวลาเรียน!N22)</f>
        <v/>
      </c>
      <c r="P24" s="356" t="str">
        <f>IF(สรุปเวลาเรียน!O22="","",สรุปเวลาเรียน!O22)</f>
        <v/>
      </c>
      <c r="Q24" s="356" t="str">
        <f t="shared" si="0"/>
        <v/>
      </c>
      <c r="R24" s="356" t="str">
        <f>IF(สรุปเวลาเรียน!S22="","",สรุปเวลาเรียน!S22)</f>
        <v/>
      </c>
      <c r="S24" s="356" t="str">
        <f>IF(สรุปเวลาเรียน!T22="","",สรุปเวลาเรียน!T22)</f>
        <v/>
      </c>
      <c r="T24" s="356" t="str">
        <f>IF(สรุปเวลาเรียน!U22="","",สรุปเวลาเรียน!U22)</f>
        <v/>
      </c>
      <c r="U24" s="417" t="str">
        <f t="shared" si="1"/>
        <v/>
      </c>
      <c r="V24" s="356" t="str">
        <f t="shared" si="2"/>
        <v/>
      </c>
      <c r="W24" s="229"/>
      <c r="X24" s="414"/>
    </row>
    <row r="25" spans="2:24" s="231" customFormat="1" ht="17.45" customHeight="1">
      <c r="B25" s="414"/>
      <c r="C25" s="229"/>
      <c r="D25" s="356" t="str">
        <f>IF(ข้อมูลนร.2!D23="","",ข้อมูลนร.2!D23)</f>
        <v/>
      </c>
      <c r="E25" s="418" t="str">
        <f>IF(ข้อมูลนร.2!G23="","",ข้อมูลนร.2!G23)</f>
        <v/>
      </c>
      <c r="F25" s="416" t="str">
        <f>IF(สรุปเวลาเรียน!E23="","",สรุปเวลาเรียน!E23)</f>
        <v/>
      </c>
      <c r="G25" s="356" t="str">
        <f>IF(สรุปเวลาเรียน!F23="","",สรุปเวลาเรียน!F23)</f>
        <v/>
      </c>
      <c r="H25" s="356" t="str">
        <f>IF(สรุปเวลาเรียน!G23="","",สรุปเวลาเรียน!G23)</f>
        <v/>
      </c>
      <c r="I25" s="356" t="str">
        <f>IF(สรุปเวลาเรียน!H23="","",สรุปเวลาเรียน!H23)</f>
        <v/>
      </c>
      <c r="J25" s="356" t="str">
        <f>IF(สรุปเวลาเรียน!I23="","",สรุปเวลาเรียน!I23)</f>
        <v/>
      </c>
      <c r="K25" s="356" t="str">
        <f>IF(สรุปเวลาเรียน!J23="","",สรุปเวลาเรียน!J23)</f>
        <v/>
      </c>
      <c r="L25" s="356" t="str">
        <f>IF(สรุปเวลาเรียน!K23="","",สรุปเวลาเรียน!K23)</f>
        <v/>
      </c>
      <c r="M25" s="356" t="str">
        <f>IF(สรุปเวลาเรียน!L23="","",สรุปเวลาเรียน!L23)</f>
        <v/>
      </c>
      <c r="N25" s="356" t="str">
        <f>IF(สรุปเวลาเรียน!M23="","",สรุปเวลาเรียน!M23)</f>
        <v/>
      </c>
      <c r="O25" s="356" t="str">
        <f>IF(สรุปเวลาเรียน!N23="","",สรุปเวลาเรียน!N23)</f>
        <v/>
      </c>
      <c r="P25" s="356" t="str">
        <f>IF(สรุปเวลาเรียน!O23="","",สรุปเวลาเรียน!O23)</f>
        <v/>
      </c>
      <c r="Q25" s="356" t="str">
        <f t="shared" si="0"/>
        <v/>
      </c>
      <c r="R25" s="356" t="str">
        <f>IF(สรุปเวลาเรียน!S23="","",สรุปเวลาเรียน!S23)</f>
        <v/>
      </c>
      <c r="S25" s="356" t="str">
        <f>IF(สรุปเวลาเรียน!T23="","",สรุปเวลาเรียน!T23)</f>
        <v/>
      </c>
      <c r="T25" s="356" t="str">
        <f>IF(สรุปเวลาเรียน!U23="","",สรุปเวลาเรียน!U23)</f>
        <v/>
      </c>
      <c r="U25" s="417" t="str">
        <f t="shared" si="1"/>
        <v/>
      </c>
      <c r="V25" s="356" t="str">
        <f t="shared" si="2"/>
        <v/>
      </c>
      <c r="W25" s="229"/>
      <c r="X25" s="414"/>
    </row>
    <row r="26" spans="2:24" s="231" customFormat="1" ht="17.45" customHeight="1">
      <c r="B26" s="414"/>
      <c r="C26" s="229"/>
      <c r="D26" s="356" t="str">
        <f>IF(ข้อมูลนร.2!D24="","",ข้อมูลนร.2!D24)</f>
        <v/>
      </c>
      <c r="E26" s="418" t="str">
        <f>IF(ข้อมูลนร.2!G24="","",ข้อมูลนร.2!G24)</f>
        <v/>
      </c>
      <c r="F26" s="416" t="str">
        <f>IF(สรุปเวลาเรียน!E24="","",สรุปเวลาเรียน!E24)</f>
        <v/>
      </c>
      <c r="G26" s="356" t="str">
        <f>IF(สรุปเวลาเรียน!F24="","",สรุปเวลาเรียน!F24)</f>
        <v/>
      </c>
      <c r="H26" s="356" t="str">
        <f>IF(สรุปเวลาเรียน!G24="","",สรุปเวลาเรียน!G24)</f>
        <v/>
      </c>
      <c r="I26" s="356" t="str">
        <f>IF(สรุปเวลาเรียน!H24="","",สรุปเวลาเรียน!H24)</f>
        <v/>
      </c>
      <c r="J26" s="356" t="str">
        <f>IF(สรุปเวลาเรียน!I24="","",สรุปเวลาเรียน!I24)</f>
        <v/>
      </c>
      <c r="K26" s="356" t="str">
        <f>IF(สรุปเวลาเรียน!J24="","",สรุปเวลาเรียน!J24)</f>
        <v/>
      </c>
      <c r="L26" s="356" t="str">
        <f>IF(สรุปเวลาเรียน!K24="","",สรุปเวลาเรียน!K24)</f>
        <v/>
      </c>
      <c r="M26" s="356" t="str">
        <f>IF(สรุปเวลาเรียน!L24="","",สรุปเวลาเรียน!L24)</f>
        <v/>
      </c>
      <c r="N26" s="356" t="str">
        <f>IF(สรุปเวลาเรียน!M24="","",สรุปเวลาเรียน!M24)</f>
        <v/>
      </c>
      <c r="O26" s="356" t="str">
        <f>IF(สรุปเวลาเรียน!N24="","",สรุปเวลาเรียน!N24)</f>
        <v/>
      </c>
      <c r="P26" s="356" t="str">
        <f>IF(สรุปเวลาเรียน!O24="","",สรุปเวลาเรียน!O24)</f>
        <v/>
      </c>
      <c r="Q26" s="356" t="str">
        <f t="shared" si="0"/>
        <v/>
      </c>
      <c r="R26" s="356" t="str">
        <f>IF(สรุปเวลาเรียน!S24="","",สรุปเวลาเรียน!S24)</f>
        <v/>
      </c>
      <c r="S26" s="356" t="str">
        <f>IF(สรุปเวลาเรียน!T24="","",สรุปเวลาเรียน!T24)</f>
        <v/>
      </c>
      <c r="T26" s="356" t="str">
        <f>IF(สรุปเวลาเรียน!U24="","",สรุปเวลาเรียน!U24)</f>
        <v/>
      </c>
      <c r="U26" s="417" t="str">
        <f t="shared" si="1"/>
        <v/>
      </c>
      <c r="V26" s="356" t="str">
        <f t="shared" si="2"/>
        <v/>
      </c>
      <c r="W26" s="229"/>
      <c r="X26" s="414"/>
    </row>
    <row r="27" spans="2:24" s="231" customFormat="1" ht="17.45" customHeight="1">
      <c r="B27" s="414"/>
      <c r="C27" s="229"/>
      <c r="D27" s="356" t="str">
        <f>IF(ข้อมูลนร.2!D25="","",ข้อมูลนร.2!D25)</f>
        <v/>
      </c>
      <c r="E27" s="418" t="str">
        <f>IF(ข้อมูลนร.2!G25="","",ข้อมูลนร.2!G25)</f>
        <v/>
      </c>
      <c r="F27" s="416" t="str">
        <f>IF(สรุปเวลาเรียน!E25="","",สรุปเวลาเรียน!E25)</f>
        <v/>
      </c>
      <c r="G27" s="356" t="str">
        <f>IF(สรุปเวลาเรียน!F25="","",สรุปเวลาเรียน!F25)</f>
        <v/>
      </c>
      <c r="H27" s="356" t="str">
        <f>IF(สรุปเวลาเรียน!G25="","",สรุปเวลาเรียน!G25)</f>
        <v/>
      </c>
      <c r="I27" s="356" t="str">
        <f>IF(สรุปเวลาเรียน!H25="","",สรุปเวลาเรียน!H25)</f>
        <v/>
      </c>
      <c r="J27" s="356" t="str">
        <f>IF(สรุปเวลาเรียน!I25="","",สรุปเวลาเรียน!I25)</f>
        <v/>
      </c>
      <c r="K27" s="356" t="str">
        <f>IF(สรุปเวลาเรียน!J25="","",สรุปเวลาเรียน!J25)</f>
        <v/>
      </c>
      <c r="L27" s="356" t="str">
        <f>IF(สรุปเวลาเรียน!K25="","",สรุปเวลาเรียน!K25)</f>
        <v/>
      </c>
      <c r="M27" s="356" t="str">
        <f>IF(สรุปเวลาเรียน!L25="","",สรุปเวลาเรียน!L25)</f>
        <v/>
      </c>
      <c r="N27" s="356" t="str">
        <f>IF(สรุปเวลาเรียน!M25="","",สรุปเวลาเรียน!M25)</f>
        <v/>
      </c>
      <c r="O27" s="356" t="str">
        <f>IF(สรุปเวลาเรียน!N25="","",สรุปเวลาเรียน!N25)</f>
        <v/>
      </c>
      <c r="P27" s="356" t="str">
        <f>IF(สรุปเวลาเรียน!O25="","",สรุปเวลาเรียน!O25)</f>
        <v/>
      </c>
      <c r="Q27" s="356" t="str">
        <f t="shared" si="0"/>
        <v/>
      </c>
      <c r="R27" s="356" t="str">
        <f>IF(สรุปเวลาเรียน!S25="","",สรุปเวลาเรียน!S25)</f>
        <v/>
      </c>
      <c r="S27" s="356" t="str">
        <f>IF(สรุปเวลาเรียน!T25="","",สรุปเวลาเรียน!T25)</f>
        <v/>
      </c>
      <c r="T27" s="356" t="str">
        <f>IF(สรุปเวลาเรียน!U25="","",สรุปเวลาเรียน!U25)</f>
        <v/>
      </c>
      <c r="U27" s="417" t="str">
        <f t="shared" si="1"/>
        <v/>
      </c>
      <c r="V27" s="356" t="str">
        <f t="shared" si="2"/>
        <v/>
      </c>
      <c r="W27" s="229"/>
      <c r="X27" s="414"/>
    </row>
    <row r="28" spans="2:24" s="231" customFormat="1" ht="17.45" customHeight="1">
      <c r="B28" s="414"/>
      <c r="C28" s="229"/>
      <c r="D28" s="356" t="str">
        <f>IF(ข้อมูลนร.2!D26="","",ข้อมูลนร.2!D26)</f>
        <v/>
      </c>
      <c r="E28" s="418" t="str">
        <f>IF(ข้อมูลนร.2!G26="","",ข้อมูลนร.2!G26)</f>
        <v/>
      </c>
      <c r="F28" s="416" t="str">
        <f>IF(สรุปเวลาเรียน!E26="","",สรุปเวลาเรียน!E26)</f>
        <v/>
      </c>
      <c r="G28" s="356" t="str">
        <f>IF(สรุปเวลาเรียน!F26="","",สรุปเวลาเรียน!F26)</f>
        <v/>
      </c>
      <c r="H28" s="356" t="str">
        <f>IF(สรุปเวลาเรียน!G26="","",สรุปเวลาเรียน!G26)</f>
        <v/>
      </c>
      <c r="I28" s="356" t="str">
        <f>IF(สรุปเวลาเรียน!H26="","",สรุปเวลาเรียน!H26)</f>
        <v/>
      </c>
      <c r="J28" s="356" t="str">
        <f>IF(สรุปเวลาเรียน!I26="","",สรุปเวลาเรียน!I26)</f>
        <v/>
      </c>
      <c r="K28" s="356" t="str">
        <f>IF(สรุปเวลาเรียน!J26="","",สรุปเวลาเรียน!J26)</f>
        <v/>
      </c>
      <c r="L28" s="356" t="str">
        <f>IF(สรุปเวลาเรียน!K26="","",สรุปเวลาเรียน!K26)</f>
        <v/>
      </c>
      <c r="M28" s="356" t="str">
        <f>IF(สรุปเวลาเรียน!L26="","",สรุปเวลาเรียน!L26)</f>
        <v/>
      </c>
      <c r="N28" s="356" t="str">
        <f>IF(สรุปเวลาเรียน!M26="","",สรุปเวลาเรียน!M26)</f>
        <v/>
      </c>
      <c r="O28" s="356" t="str">
        <f>IF(สรุปเวลาเรียน!N26="","",สรุปเวลาเรียน!N26)</f>
        <v/>
      </c>
      <c r="P28" s="356" t="str">
        <f>IF(สรุปเวลาเรียน!O26="","",สรุปเวลาเรียน!O26)</f>
        <v/>
      </c>
      <c r="Q28" s="356" t="str">
        <f t="shared" si="0"/>
        <v/>
      </c>
      <c r="R28" s="356" t="str">
        <f>IF(สรุปเวลาเรียน!S26="","",สรุปเวลาเรียน!S26)</f>
        <v/>
      </c>
      <c r="S28" s="356" t="str">
        <f>IF(สรุปเวลาเรียน!T26="","",สรุปเวลาเรียน!T26)</f>
        <v/>
      </c>
      <c r="T28" s="356" t="str">
        <f>IF(สรุปเวลาเรียน!U26="","",สรุปเวลาเรียน!U26)</f>
        <v/>
      </c>
      <c r="U28" s="417" t="str">
        <f t="shared" si="1"/>
        <v/>
      </c>
      <c r="V28" s="356" t="str">
        <f t="shared" si="2"/>
        <v/>
      </c>
      <c r="W28" s="229"/>
      <c r="X28" s="414"/>
    </row>
    <row r="29" spans="2:24" s="231" customFormat="1" ht="17.45" customHeight="1">
      <c r="B29" s="414"/>
      <c r="C29" s="229"/>
      <c r="D29" s="356" t="str">
        <f>IF(ข้อมูลนร.2!D27="","",ข้อมูลนร.2!D27)</f>
        <v/>
      </c>
      <c r="E29" s="418" t="str">
        <f>IF(ข้อมูลนร.2!G27="","",ข้อมูลนร.2!G27)</f>
        <v/>
      </c>
      <c r="F29" s="416" t="str">
        <f>IF(สรุปเวลาเรียน!E27="","",สรุปเวลาเรียน!E27)</f>
        <v/>
      </c>
      <c r="G29" s="356" t="str">
        <f>IF(สรุปเวลาเรียน!F27="","",สรุปเวลาเรียน!F27)</f>
        <v/>
      </c>
      <c r="H29" s="356" t="str">
        <f>IF(สรุปเวลาเรียน!G27="","",สรุปเวลาเรียน!G27)</f>
        <v/>
      </c>
      <c r="I29" s="356" t="str">
        <f>IF(สรุปเวลาเรียน!H27="","",สรุปเวลาเรียน!H27)</f>
        <v/>
      </c>
      <c r="J29" s="356" t="str">
        <f>IF(สรุปเวลาเรียน!I27="","",สรุปเวลาเรียน!I27)</f>
        <v/>
      </c>
      <c r="K29" s="356" t="str">
        <f>IF(สรุปเวลาเรียน!J27="","",สรุปเวลาเรียน!J27)</f>
        <v/>
      </c>
      <c r="L29" s="356" t="str">
        <f>IF(สรุปเวลาเรียน!K27="","",สรุปเวลาเรียน!K27)</f>
        <v/>
      </c>
      <c r="M29" s="356" t="str">
        <f>IF(สรุปเวลาเรียน!L27="","",สรุปเวลาเรียน!L27)</f>
        <v/>
      </c>
      <c r="N29" s="356" t="str">
        <f>IF(สรุปเวลาเรียน!M27="","",สรุปเวลาเรียน!M27)</f>
        <v/>
      </c>
      <c r="O29" s="356" t="str">
        <f>IF(สรุปเวลาเรียน!N27="","",สรุปเวลาเรียน!N27)</f>
        <v/>
      </c>
      <c r="P29" s="356" t="str">
        <f>IF(สรุปเวลาเรียน!O27="","",สรุปเวลาเรียน!O27)</f>
        <v/>
      </c>
      <c r="Q29" s="356" t="str">
        <f t="shared" si="0"/>
        <v/>
      </c>
      <c r="R29" s="356" t="str">
        <f>IF(สรุปเวลาเรียน!S27="","",สรุปเวลาเรียน!S27)</f>
        <v/>
      </c>
      <c r="S29" s="356" t="str">
        <f>IF(สรุปเวลาเรียน!T27="","",สรุปเวลาเรียน!T27)</f>
        <v/>
      </c>
      <c r="T29" s="356" t="str">
        <f>IF(สรุปเวลาเรียน!U27="","",สรุปเวลาเรียน!U27)</f>
        <v/>
      </c>
      <c r="U29" s="417" t="str">
        <f t="shared" si="1"/>
        <v/>
      </c>
      <c r="V29" s="356" t="str">
        <f t="shared" si="2"/>
        <v/>
      </c>
      <c r="W29" s="229"/>
      <c r="X29" s="414"/>
    </row>
    <row r="30" spans="2:24" s="231" customFormat="1" ht="17.45" customHeight="1">
      <c r="B30" s="414"/>
      <c r="C30" s="229"/>
      <c r="D30" s="356" t="str">
        <f>IF(ข้อมูลนร.2!D28="","",ข้อมูลนร.2!D28)</f>
        <v/>
      </c>
      <c r="E30" s="418" t="str">
        <f>IF(ข้อมูลนร.2!G28="","",ข้อมูลนร.2!G28)</f>
        <v/>
      </c>
      <c r="F30" s="416" t="str">
        <f>IF(สรุปเวลาเรียน!E28="","",สรุปเวลาเรียน!E28)</f>
        <v/>
      </c>
      <c r="G30" s="356" t="str">
        <f>IF(สรุปเวลาเรียน!F28="","",สรุปเวลาเรียน!F28)</f>
        <v/>
      </c>
      <c r="H30" s="356" t="str">
        <f>IF(สรุปเวลาเรียน!G28="","",สรุปเวลาเรียน!G28)</f>
        <v/>
      </c>
      <c r="I30" s="356" t="str">
        <f>IF(สรุปเวลาเรียน!H28="","",สรุปเวลาเรียน!H28)</f>
        <v/>
      </c>
      <c r="J30" s="356" t="str">
        <f>IF(สรุปเวลาเรียน!I28="","",สรุปเวลาเรียน!I28)</f>
        <v/>
      </c>
      <c r="K30" s="356" t="str">
        <f>IF(สรุปเวลาเรียน!J28="","",สรุปเวลาเรียน!J28)</f>
        <v/>
      </c>
      <c r="L30" s="356" t="str">
        <f>IF(สรุปเวลาเรียน!K28="","",สรุปเวลาเรียน!K28)</f>
        <v/>
      </c>
      <c r="M30" s="356" t="str">
        <f>IF(สรุปเวลาเรียน!L28="","",สรุปเวลาเรียน!L28)</f>
        <v/>
      </c>
      <c r="N30" s="356" t="str">
        <f>IF(สรุปเวลาเรียน!M28="","",สรุปเวลาเรียน!M28)</f>
        <v/>
      </c>
      <c r="O30" s="356" t="str">
        <f>IF(สรุปเวลาเรียน!N28="","",สรุปเวลาเรียน!N28)</f>
        <v/>
      </c>
      <c r="P30" s="356" t="str">
        <f>IF(สรุปเวลาเรียน!O28="","",สรุปเวลาเรียน!O28)</f>
        <v/>
      </c>
      <c r="Q30" s="356" t="str">
        <f t="shared" si="0"/>
        <v/>
      </c>
      <c r="R30" s="356" t="str">
        <f>IF(สรุปเวลาเรียน!S28="","",สรุปเวลาเรียน!S28)</f>
        <v/>
      </c>
      <c r="S30" s="356" t="str">
        <f>IF(สรุปเวลาเรียน!T28="","",สรุปเวลาเรียน!T28)</f>
        <v/>
      </c>
      <c r="T30" s="356" t="str">
        <f>IF(สรุปเวลาเรียน!U28="","",สรุปเวลาเรียน!U28)</f>
        <v/>
      </c>
      <c r="U30" s="417" t="str">
        <f t="shared" si="1"/>
        <v/>
      </c>
      <c r="V30" s="356" t="str">
        <f t="shared" si="2"/>
        <v/>
      </c>
      <c r="W30" s="229"/>
      <c r="X30" s="414"/>
    </row>
    <row r="31" spans="2:24" s="231" customFormat="1" ht="17.45" customHeight="1">
      <c r="B31" s="414"/>
      <c r="C31" s="229"/>
      <c r="D31" s="356" t="str">
        <f>IF(ข้อมูลนร.2!D29="","",ข้อมูลนร.2!D29)</f>
        <v/>
      </c>
      <c r="E31" s="418" t="str">
        <f>IF(ข้อมูลนร.2!G29="","",ข้อมูลนร.2!G29)</f>
        <v/>
      </c>
      <c r="F31" s="416" t="str">
        <f>IF(สรุปเวลาเรียน!E29="","",สรุปเวลาเรียน!E29)</f>
        <v/>
      </c>
      <c r="G31" s="356" t="str">
        <f>IF(สรุปเวลาเรียน!F29="","",สรุปเวลาเรียน!F29)</f>
        <v/>
      </c>
      <c r="H31" s="356" t="str">
        <f>IF(สรุปเวลาเรียน!G29="","",สรุปเวลาเรียน!G29)</f>
        <v/>
      </c>
      <c r="I31" s="356" t="str">
        <f>IF(สรุปเวลาเรียน!H29="","",สรุปเวลาเรียน!H29)</f>
        <v/>
      </c>
      <c r="J31" s="356" t="str">
        <f>IF(สรุปเวลาเรียน!I29="","",สรุปเวลาเรียน!I29)</f>
        <v/>
      </c>
      <c r="K31" s="356" t="str">
        <f>IF(สรุปเวลาเรียน!J29="","",สรุปเวลาเรียน!J29)</f>
        <v/>
      </c>
      <c r="L31" s="356" t="str">
        <f>IF(สรุปเวลาเรียน!K29="","",สรุปเวลาเรียน!K29)</f>
        <v/>
      </c>
      <c r="M31" s="356" t="str">
        <f>IF(สรุปเวลาเรียน!L29="","",สรุปเวลาเรียน!L29)</f>
        <v/>
      </c>
      <c r="N31" s="356" t="str">
        <f>IF(สรุปเวลาเรียน!M29="","",สรุปเวลาเรียน!M29)</f>
        <v/>
      </c>
      <c r="O31" s="356" t="str">
        <f>IF(สรุปเวลาเรียน!N29="","",สรุปเวลาเรียน!N29)</f>
        <v/>
      </c>
      <c r="P31" s="356" t="str">
        <f>IF(สรุปเวลาเรียน!O29="","",สรุปเวลาเรียน!O29)</f>
        <v/>
      </c>
      <c r="Q31" s="356" t="str">
        <f t="shared" si="0"/>
        <v/>
      </c>
      <c r="R31" s="356" t="str">
        <f>IF(สรุปเวลาเรียน!S29="","",สรุปเวลาเรียน!S29)</f>
        <v/>
      </c>
      <c r="S31" s="356" t="str">
        <f>IF(สรุปเวลาเรียน!T29="","",สรุปเวลาเรียน!T29)</f>
        <v/>
      </c>
      <c r="T31" s="356" t="str">
        <f>IF(สรุปเวลาเรียน!U29="","",สรุปเวลาเรียน!U29)</f>
        <v/>
      </c>
      <c r="U31" s="417" t="str">
        <f t="shared" si="1"/>
        <v/>
      </c>
      <c r="V31" s="356" t="str">
        <f t="shared" si="2"/>
        <v/>
      </c>
      <c r="W31" s="229"/>
      <c r="X31" s="414"/>
    </row>
    <row r="32" spans="2:24" s="231" customFormat="1" ht="17.45" customHeight="1">
      <c r="B32" s="414"/>
      <c r="C32" s="229"/>
      <c r="D32" s="356" t="str">
        <f>IF(ข้อมูลนร.2!D30="","",ข้อมูลนร.2!D30)</f>
        <v/>
      </c>
      <c r="E32" s="418" t="str">
        <f>IF(ข้อมูลนร.2!G30="","",ข้อมูลนร.2!G30)</f>
        <v/>
      </c>
      <c r="F32" s="416" t="str">
        <f>IF(สรุปเวลาเรียน!E30="","",สรุปเวลาเรียน!E30)</f>
        <v/>
      </c>
      <c r="G32" s="356" t="str">
        <f>IF(สรุปเวลาเรียน!F30="","",สรุปเวลาเรียน!F30)</f>
        <v/>
      </c>
      <c r="H32" s="356" t="str">
        <f>IF(สรุปเวลาเรียน!G30="","",สรุปเวลาเรียน!G30)</f>
        <v/>
      </c>
      <c r="I32" s="356" t="str">
        <f>IF(สรุปเวลาเรียน!H30="","",สรุปเวลาเรียน!H30)</f>
        <v/>
      </c>
      <c r="J32" s="356" t="str">
        <f>IF(สรุปเวลาเรียน!I30="","",สรุปเวลาเรียน!I30)</f>
        <v/>
      </c>
      <c r="K32" s="356" t="str">
        <f>IF(สรุปเวลาเรียน!J30="","",สรุปเวลาเรียน!J30)</f>
        <v/>
      </c>
      <c r="L32" s="356" t="str">
        <f>IF(สรุปเวลาเรียน!K30="","",สรุปเวลาเรียน!K30)</f>
        <v/>
      </c>
      <c r="M32" s="356" t="str">
        <f>IF(สรุปเวลาเรียน!L30="","",สรุปเวลาเรียน!L30)</f>
        <v/>
      </c>
      <c r="N32" s="356" t="str">
        <f>IF(สรุปเวลาเรียน!M30="","",สรุปเวลาเรียน!M30)</f>
        <v/>
      </c>
      <c r="O32" s="356" t="str">
        <f>IF(สรุปเวลาเรียน!N30="","",สรุปเวลาเรียน!N30)</f>
        <v/>
      </c>
      <c r="P32" s="356" t="str">
        <f>IF(สรุปเวลาเรียน!O30="","",สรุปเวลาเรียน!O30)</f>
        <v/>
      </c>
      <c r="Q32" s="356" t="str">
        <f t="shared" si="0"/>
        <v/>
      </c>
      <c r="R32" s="356" t="str">
        <f>IF(สรุปเวลาเรียน!S30="","",สรุปเวลาเรียน!S30)</f>
        <v/>
      </c>
      <c r="S32" s="356" t="str">
        <f>IF(สรุปเวลาเรียน!T30="","",สรุปเวลาเรียน!T30)</f>
        <v/>
      </c>
      <c r="T32" s="356" t="str">
        <f>IF(สรุปเวลาเรียน!U30="","",สรุปเวลาเรียน!U30)</f>
        <v/>
      </c>
      <c r="U32" s="417" t="str">
        <f t="shared" si="1"/>
        <v/>
      </c>
      <c r="V32" s="356" t="str">
        <f t="shared" si="2"/>
        <v/>
      </c>
      <c r="W32" s="229"/>
      <c r="X32" s="414"/>
    </row>
    <row r="33" spans="2:24" s="231" customFormat="1" ht="17.45" customHeight="1">
      <c r="B33" s="414"/>
      <c r="C33" s="229"/>
      <c r="D33" s="356" t="str">
        <f>IF(ข้อมูลนร.2!D31="","",ข้อมูลนร.2!D31)</f>
        <v/>
      </c>
      <c r="E33" s="418" t="str">
        <f>IF(ข้อมูลนร.2!G31="","",ข้อมูลนร.2!G31)</f>
        <v/>
      </c>
      <c r="F33" s="416" t="str">
        <f>IF(สรุปเวลาเรียน!E31="","",สรุปเวลาเรียน!E31)</f>
        <v/>
      </c>
      <c r="G33" s="356" t="str">
        <f>IF(สรุปเวลาเรียน!F31="","",สรุปเวลาเรียน!F31)</f>
        <v/>
      </c>
      <c r="H33" s="356" t="str">
        <f>IF(สรุปเวลาเรียน!G31="","",สรุปเวลาเรียน!G31)</f>
        <v/>
      </c>
      <c r="I33" s="356" t="str">
        <f>IF(สรุปเวลาเรียน!H31="","",สรุปเวลาเรียน!H31)</f>
        <v/>
      </c>
      <c r="J33" s="356" t="str">
        <f>IF(สรุปเวลาเรียน!I31="","",สรุปเวลาเรียน!I31)</f>
        <v/>
      </c>
      <c r="K33" s="356" t="str">
        <f>IF(สรุปเวลาเรียน!J31="","",สรุปเวลาเรียน!J31)</f>
        <v/>
      </c>
      <c r="L33" s="356" t="str">
        <f>IF(สรุปเวลาเรียน!K31="","",สรุปเวลาเรียน!K31)</f>
        <v/>
      </c>
      <c r="M33" s="356" t="str">
        <f>IF(สรุปเวลาเรียน!L31="","",สรุปเวลาเรียน!L31)</f>
        <v/>
      </c>
      <c r="N33" s="356" t="str">
        <f>IF(สรุปเวลาเรียน!M31="","",สรุปเวลาเรียน!M31)</f>
        <v/>
      </c>
      <c r="O33" s="356" t="str">
        <f>IF(สรุปเวลาเรียน!N31="","",สรุปเวลาเรียน!N31)</f>
        <v/>
      </c>
      <c r="P33" s="356" t="str">
        <f>IF(สรุปเวลาเรียน!O31="","",สรุปเวลาเรียน!O31)</f>
        <v/>
      </c>
      <c r="Q33" s="356" t="str">
        <f t="shared" si="0"/>
        <v/>
      </c>
      <c r="R33" s="356" t="str">
        <f>IF(สรุปเวลาเรียน!S31="","",สรุปเวลาเรียน!S31)</f>
        <v/>
      </c>
      <c r="S33" s="356" t="str">
        <f>IF(สรุปเวลาเรียน!T31="","",สรุปเวลาเรียน!T31)</f>
        <v/>
      </c>
      <c r="T33" s="356" t="str">
        <f>IF(สรุปเวลาเรียน!U31="","",สรุปเวลาเรียน!U31)</f>
        <v/>
      </c>
      <c r="U33" s="417" t="str">
        <f t="shared" si="1"/>
        <v/>
      </c>
      <c r="V33" s="356" t="str">
        <f t="shared" si="2"/>
        <v/>
      </c>
      <c r="W33" s="229"/>
      <c r="X33" s="414"/>
    </row>
    <row r="34" spans="2:24" s="231" customFormat="1" ht="17.45" customHeight="1">
      <c r="B34" s="414"/>
      <c r="C34" s="229"/>
      <c r="D34" s="356" t="str">
        <f>IF(ข้อมูลนร.2!D32="","",ข้อมูลนร.2!D32)</f>
        <v/>
      </c>
      <c r="E34" s="418" t="str">
        <f>IF(ข้อมูลนร.2!G32="","",ข้อมูลนร.2!G32)</f>
        <v/>
      </c>
      <c r="F34" s="416" t="str">
        <f>IF(สรุปเวลาเรียน!E32="","",สรุปเวลาเรียน!E32)</f>
        <v/>
      </c>
      <c r="G34" s="356" t="str">
        <f>IF(สรุปเวลาเรียน!F32="","",สรุปเวลาเรียน!F32)</f>
        <v/>
      </c>
      <c r="H34" s="356" t="str">
        <f>IF(สรุปเวลาเรียน!G32="","",สรุปเวลาเรียน!G32)</f>
        <v/>
      </c>
      <c r="I34" s="356" t="str">
        <f>IF(สรุปเวลาเรียน!H32="","",สรุปเวลาเรียน!H32)</f>
        <v/>
      </c>
      <c r="J34" s="356" t="str">
        <f>IF(สรุปเวลาเรียน!I32="","",สรุปเวลาเรียน!I32)</f>
        <v/>
      </c>
      <c r="K34" s="356" t="str">
        <f>IF(สรุปเวลาเรียน!J32="","",สรุปเวลาเรียน!J32)</f>
        <v/>
      </c>
      <c r="L34" s="356" t="str">
        <f>IF(สรุปเวลาเรียน!K32="","",สรุปเวลาเรียน!K32)</f>
        <v/>
      </c>
      <c r="M34" s="356" t="str">
        <f>IF(สรุปเวลาเรียน!L32="","",สรุปเวลาเรียน!L32)</f>
        <v/>
      </c>
      <c r="N34" s="356" t="str">
        <f>IF(สรุปเวลาเรียน!M32="","",สรุปเวลาเรียน!M32)</f>
        <v/>
      </c>
      <c r="O34" s="356" t="str">
        <f>IF(สรุปเวลาเรียน!N32="","",สรุปเวลาเรียน!N32)</f>
        <v/>
      </c>
      <c r="P34" s="356" t="str">
        <f>IF(สรุปเวลาเรียน!O32="","",สรุปเวลาเรียน!O32)</f>
        <v/>
      </c>
      <c r="Q34" s="356" t="str">
        <f t="shared" si="0"/>
        <v/>
      </c>
      <c r="R34" s="356" t="str">
        <f>IF(สรุปเวลาเรียน!S32="","",สรุปเวลาเรียน!S32)</f>
        <v/>
      </c>
      <c r="S34" s="356" t="str">
        <f>IF(สรุปเวลาเรียน!T32="","",สรุปเวลาเรียน!T32)</f>
        <v/>
      </c>
      <c r="T34" s="356" t="str">
        <f>IF(สรุปเวลาเรียน!U32="","",สรุปเวลาเรียน!U32)</f>
        <v/>
      </c>
      <c r="U34" s="417" t="str">
        <f t="shared" si="1"/>
        <v/>
      </c>
      <c r="V34" s="356" t="str">
        <f t="shared" si="2"/>
        <v/>
      </c>
      <c r="W34" s="229"/>
      <c r="X34" s="414"/>
    </row>
    <row r="35" spans="2:24" s="231" customFormat="1" ht="17.45" customHeight="1">
      <c r="B35" s="414"/>
      <c r="C35" s="229"/>
      <c r="D35" s="356" t="str">
        <f>IF(ข้อมูลนร.2!D33="","",ข้อมูลนร.2!D33)</f>
        <v/>
      </c>
      <c r="E35" s="418" t="str">
        <f>IF(ข้อมูลนร.2!G33="","",ข้อมูลนร.2!G33)</f>
        <v/>
      </c>
      <c r="F35" s="416" t="str">
        <f>IF(สรุปเวลาเรียน!E33="","",สรุปเวลาเรียน!E33)</f>
        <v/>
      </c>
      <c r="G35" s="356" t="str">
        <f>IF(สรุปเวลาเรียน!F33="","",สรุปเวลาเรียน!F33)</f>
        <v/>
      </c>
      <c r="H35" s="356" t="str">
        <f>IF(สรุปเวลาเรียน!G33="","",สรุปเวลาเรียน!G33)</f>
        <v/>
      </c>
      <c r="I35" s="356" t="str">
        <f>IF(สรุปเวลาเรียน!H33="","",สรุปเวลาเรียน!H33)</f>
        <v/>
      </c>
      <c r="J35" s="356" t="str">
        <f>IF(สรุปเวลาเรียน!I33="","",สรุปเวลาเรียน!I33)</f>
        <v/>
      </c>
      <c r="K35" s="356" t="str">
        <f>IF(สรุปเวลาเรียน!J33="","",สรุปเวลาเรียน!J33)</f>
        <v/>
      </c>
      <c r="L35" s="356" t="str">
        <f>IF(สรุปเวลาเรียน!K33="","",สรุปเวลาเรียน!K33)</f>
        <v/>
      </c>
      <c r="M35" s="356" t="str">
        <f>IF(สรุปเวลาเรียน!L33="","",สรุปเวลาเรียน!L33)</f>
        <v/>
      </c>
      <c r="N35" s="356" t="str">
        <f>IF(สรุปเวลาเรียน!M33="","",สรุปเวลาเรียน!M33)</f>
        <v/>
      </c>
      <c r="O35" s="356" t="str">
        <f>IF(สรุปเวลาเรียน!N33="","",สรุปเวลาเรียน!N33)</f>
        <v/>
      </c>
      <c r="P35" s="356" t="str">
        <f>IF(สรุปเวลาเรียน!O33="","",สรุปเวลาเรียน!O33)</f>
        <v/>
      </c>
      <c r="Q35" s="356" t="str">
        <f t="shared" si="0"/>
        <v/>
      </c>
      <c r="R35" s="356" t="str">
        <f>IF(สรุปเวลาเรียน!S33="","",สรุปเวลาเรียน!S33)</f>
        <v/>
      </c>
      <c r="S35" s="356" t="str">
        <f>IF(สรุปเวลาเรียน!T33="","",สรุปเวลาเรียน!T33)</f>
        <v/>
      </c>
      <c r="T35" s="356" t="str">
        <f>IF(สรุปเวลาเรียน!U33="","",สรุปเวลาเรียน!U33)</f>
        <v/>
      </c>
      <c r="U35" s="417" t="str">
        <f t="shared" si="1"/>
        <v/>
      </c>
      <c r="V35" s="356" t="str">
        <f t="shared" si="2"/>
        <v/>
      </c>
      <c r="W35" s="229"/>
      <c r="X35" s="414"/>
    </row>
    <row r="36" spans="2:24" s="231" customFormat="1" ht="17.45" customHeight="1">
      <c r="B36" s="414"/>
      <c r="C36" s="229"/>
      <c r="D36" s="356" t="str">
        <f>IF(ข้อมูลนร.2!D34="","",ข้อมูลนร.2!D34)</f>
        <v/>
      </c>
      <c r="E36" s="418" t="str">
        <f>IF(ข้อมูลนร.2!G34="","",ข้อมูลนร.2!G34)</f>
        <v/>
      </c>
      <c r="F36" s="416" t="str">
        <f>IF(สรุปเวลาเรียน!E34="","",สรุปเวลาเรียน!E34)</f>
        <v/>
      </c>
      <c r="G36" s="356" t="str">
        <f>IF(สรุปเวลาเรียน!F34="","",สรุปเวลาเรียน!F34)</f>
        <v/>
      </c>
      <c r="H36" s="356" t="str">
        <f>IF(สรุปเวลาเรียน!G34="","",สรุปเวลาเรียน!G34)</f>
        <v/>
      </c>
      <c r="I36" s="356" t="str">
        <f>IF(สรุปเวลาเรียน!H34="","",สรุปเวลาเรียน!H34)</f>
        <v/>
      </c>
      <c r="J36" s="356" t="str">
        <f>IF(สรุปเวลาเรียน!I34="","",สรุปเวลาเรียน!I34)</f>
        <v/>
      </c>
      <c r="K36" s="356" t="str">
        <f>IF(สรุปเวลาเรียน!J34="","",สรุปเวลาเรียน!J34)</f>
        <v/>
      </c>
      <c r="L36" s="356" t="str">
        <f>IF(สรุปเวลาเรียน!K34="","",สรุปเวลาเรียน!K34)</f>
        <v/>
      </c>
      <c r="M36" s="356" t="str">
        <f>IF(สรุปเวลาเรียน!L34="","",สรุปเวลาเรียน!L34)</f>
        <v/>
      </c>
      <c r="N36" s="356" t="str">
        <f>IF(สรุปเวลาเรียน!M34="","",สรุปเวลาเรียน!M34)</f>
        <v/>
      </c>
      <c r="O36" s="356" t="str">
        <f>IF(สรุปเวลาเรียน!N34="","",สรุปเวลาเรียน!N34)</f>
        <v/>
      </c>
      <c r="P36" s="356" t="str">
        <f>IF(สรุปเวลาเรียน!O34="","",สรุปเวลาเรียน!O34)</f>
        <v/>
      </c>
      <c r="Q36" s="356" t="str">
        <f t="shared" si="0"/>
        <v/>
      </c>
      <c r="R36" s="356" t="str">
        <f>IF(สรุปเวลาเรียน!S34="","",สรุปเวลาเรียน!S34)</f>
        <v/>
      </c>
      <c r="S36" s="356" t="str">
        <f>IF(สรุปเวลาเรียน!T34="","",สรุปเวลาเรียน!T34)</f>
        <v/>
      </c>
      <c r="T36" s="356" t="str">
        <f>IF(สรุปเวลาเรียน!U34="","",สรุปเวลาเรียน!U34)</f>
        <v/>
      </c>
      <c r="U36" s="417" t="str">
        <f t="shared" si="1"/>
        <v/>
      </c>
      <c r="V36" s="356" t="str">
        <f t="shared" si="2"/>
        <v/>
      </c>
      <c r="W36" s="229"/>
      <c r="X36" s="414"/>
    </row>
    <row r="37" spans="2:24" s="231" customFormat="1" ht="17.45" customHeight="1">
      <c r="B37" s="414"/>
      <c r="C37" s="229"/>
      <c r="D37" s="356" t="str">
        <f>IF(ข้อมูลนร.2!D35="","",ข้อมูลนร.2!D35)</f>
        <v/>
      </c>
      <c r="E37" s="418" t="str">
        <f>IF(ข้อมูลนร.2!G35="","",ข้อมูลนร.2!G35)</f>
        <v/>
      </c>
      <c r="F37" s="416" t="str">
        <f>IF(สรุปเวลาเรียน!E35="","",สรุปเวลาเรียน!E35)</f>
        <v/>
      </c>
      <c r="G37" s="356" t="str">
        <f>IF(สรุปเวลาเรียน!F35="","",สรุปเวลาเรียน!F35)</f>
        <v/>
      </c>
      <c r="H37" s="356" t="str">
        <f>IF(สรุปเวลาเรียน!G35="","",สรุปเวลาเรียน!G35)</f>
        <v/>
      </c>
      <c r="I37" s="356" t="str">
        <f>IF(สรุปเวลาเรียน!H35="","",สรุปเวลาเรียน!H35)</f>
        <v/>
      </c>
      <c r="J37" s="356" t="str">
        <f>IF(สรุปเวลาเรียน!I35="","",สรุปเวลาเรียน!I35)</f>
        <v/>
      </c>
      <c r="K37" s="356" t="str">
        <f>IF(สรุปเวลาเรียน!J35="","",สรุปเวลาเรียน!J35)</f>
        <v/>
      </c>
      <c r="L37" s="356" t="str">
        <f>IF(สรุปเวลาเรียน!K35="","",สรุปเวลาเรียน!K35)</f>
        <v/>
      </c>
      <c r="M37" s="356" t="str">
        <f>IF(สรุปเวลาเรียน!L35="","",สรุปเวลาเรียน!L35)</f>
        <v/>
      </c>
      <c r="N37" s="356" t="str">
        <f>IF(สรุปเวลาเรียน!M35="","",สรุปเวลาเรียน!M35)</f>
        <v/>
      </c>
      <c r="O37" s="356" t="str">
        <f>IF(สรุปเวลาเรียน!N35="","",สรุปเวลาเรียน!N35)</f>
        <v/>
      </c>
      <c r="P37" s="356" t="str">
        <f>IF(สรุปเวลาเรียน!O35="","",สรุปเวลาเรียน!O35)</f>
        <v/>
      </c>
      <c r="Q37" s="356" t="str">
        <f t="shared" si="0"/>
        <v/>
      </c>
      <c r="R37" s="356" t="str">
        <f>IF(สรุปเวลาเรียน!S35="","",สรุปเวลาเรียน!S35)</f>
        <v/>
      </c>
      <c r="S37" s="356" t="str">
        <f>IF(สรุปเวลาเรียน!T35="","",สรุปเวลาเรียน!T35)</f>
        <v/>
      </c>
      <c r="T37" s="356" t="str">
        <f>IF(สรุปเวลาเรียน!U35="","",สรุปเวลาเรียน!U35)</f>
        <v/>
      </c>
      <c r="U37" s="417" t="str">
        <f t="shared" si="1"/>
        <v/>
      </c>
      <c r="V37" s="356" t="str">
        <f t="shared" si="2"/>
        <v/>
      </c>
      <c r="W37" s="229"/>
      <c r="X37" s="414"/>
    </row>
    <row r="38" spans="2:24" s="231" customFormat="1" ht="17.45" customHeight="1">
      <c r="B38" s="414"/>
      <c r="C38" s="229"/>
      <c r="D38" s="356" t="str">
        <f>IF(ข้อมูลนร.2!D36="","",ข้อมูลนร.2!D36)</f>
        <v/>
      </c>
      <c r="E38" s="418" t="str">
        <f>IF(ข้อมูลนร.2!G36="","",ข้อมูลนร.2!G36)</f>
        <v/>
      </c>
      <c r="F38" s="416" t="str">
        <f>IF(สรุปเวลาเรียน!E36="","",สรุปเวลาเรียน!E36)</f>
        <v/>
      </c>
      <c r="G38" s="356" t="str">
        <f>IF(สรุปเวลาเรียน!F36="","",สรุปเวลาเรียน!F36)</f>
        <v/>
      </c>
      <c r="H38" s="356" t="str">
        <f>IF(สรุปเวลาเรียน!G36="","",สรุปเวลาเรียน!G36)</f>
        <v/>
      </c>
      <c r="I38" s="356" t="str">
        <f>IF(สรุปเวลาเรียน!H36="","",สรุปเวลาเรียน!H36)</f>
        <v/>
      </c>
      <c r="J38" s="356" t="str">
        <f>IF(สรุปเวลาเรียน!I36="","",สรุปเวลาเรียน!I36)</f>
        <v/>
      </c>
      <c r="K38" s="356" t="str">
        <f>IF(สรุปเวลาเรียน!J36="","",สรุปเวลาเรียน!J36)</f>
        <v/>
      </c>
      <c r="L38" s="356" t="str">
        <f>IF(สรุปเวลาเรียน!K36="","",สรุปเวลาเรียน!K36)</f>
        <v/>
      </c>
      <c r="M38" s="356" t="str">
        <f>IF(สรุปเวลาเรียน!L36="","",สรุปเวลาเรียน!L36)</f>
        <v/>
      </c>
      <c r="N38" s="356" t="str">
        <f>IF(สรุปเวลาเรียน!M36="","",สรุปเวลาเรียน!M36)</f>
        <v/>
      </c>
      <c r="O38" s="356" t="str">
        <f>IF(สรุปเวลาเรียน!N36="","",สรุปเวลาเรียน!N36)</f>
        <v/>
      </c>
      <c r="P38" s="356" t="str">
        <f>IF(สรุปเวลาเรียน!O36="","",สรุปเวลาเรียน!O36)</f>
        <v/>
      </c>
      <c r="Q38" s="356" t="str">
        <f t="shared" si="0"/>
        <v/>
      </c>
      <c r="R38" s="356" t="str">
        <f>IF(สรุปเวลาเรียน!S36="","",สรุปเวลาเรียน!S36)</f>
        <v/>
      </c>
      <c r="S38" s="356" t="str">
        <f>IF(สรุปเวลาเรียน!T36="","",สรุปเวลาเรียน!T36)</f>
        <v/>
      </c>
      <c r="T38" s="356" t="str">
        <f>IF(สรุปเวลาเรียน!U36="","",สรุปเวลาเรียน!U36)</f>
        <v/>
      </c>
      <c r="U38" s="417" t="str">
        <f t="shared" si="1"/>
        <v/>
      </c>
      <c r="V38" s="356" t="str">
        <f t="shared" si="2"/>
        <v/>
      </c>
      <c r="W38" s="229"/>
      <c r="X38" s="414"/>
    </row>
    <row r="39" spans="2:24" s="231" customFormat="1" ht="17.45" customHeight="1">
      <c r="B39" s="414"/>
      <c r="C39" s="229"/>
      <c r="D39" s="356" t="str">
        <f>IF(ข้อมูลนร.2!D37="","",ข้อมูลนร.2!D37)</f>
        <v/>
      </c>
      <c r="E39" s="418" t="str">
        <f>IF(ข้อมูลนร.2!G37="","",ข้อมูลนร.2!G37)</f>
        <v/>
      </c>
      <c r="F39" s="416" t="str">
        <f>IF(สรุปเวลาเรียน!E37="","",สรุปเวลาเรียน!E37)</f>
        <v/>
      </c>
      <c r="G39" s="356" t="str">
        <f>IF(สรุปเวลาเรียน!F37="","",สรุปเวลาเรียน!F37)</f>
        <v/>
      </c>
      <c r="H39" s="356" t="str">
        <f>IF(สรุปเวลาเรียน!G37="","",สรุปเวลาเรียน!G37)</f>
        <v/>
      </c>
      <c r="I39" s="356" t="str">
        <f>IF(สรุปเวลาเรียน!H37="","",สรุปเวลาเรียน!H37)</f>
        <v/>
      </c>
      <c r="J39" s="356" t="str">
        <f>IF(สรุปเวลาเรียน!I37="","",สรุปเวลาเรียน!I37)</f>
        <v/>
      </c>
      <c r="K39" s="356" t="str">
        <f>IF(สรุปเวลาเรียน!J37="","",สรุปเวลาเรียน!J37)</f>
        <v/>
      </c>
      <c r="L39" s="356" t="str">
        <f>IF(สรุปเวลาเรียน!K37="","",สรุปเวลาเรียน!K37)</f>
        <v/>
      </c>
      <c r="M39" s="356" t="str">
        <f>IF(สรุปเวลาเรียน!L37="","",สรุปเวลาเรียน!L37)</f>
        <v/>
      </c>
      <c r="N39" s="356" t="str">
        <f>IF(สรุปเวลาเรียน!M37="","",สรุปเวลาเรียน!M37)</f>
        <v/>
      </c>
      <c r="O39" s="356" t="str">
        <f>IF(สรุปเวลาเรียน!N37="","",สรุปเวลาเรียน!N37)</f>
        <v/>
      </c>
      <c r="P39" s="356" t="str">
        <f>IF(สรุปเวลาเรียน!O37="","",สรุปเวลาเรียน!O37)</f>
        <v/>
      </c>
      <c r="Q39" s="356" t="str">
        <f t="shared" si="0"/>
        <v/>
      </c>
      <c r="R39" s="356" t="str">
        <f>IF(สรุปเวลาเรียน!S37="","",สรุปเวลาเรียน!S37)</f>
        <v/>
      </c>
      <c r="S39" s="356" t="str">
        <f>IF(สรุปเวลาเรียน!T37="","",สรุปเวลาเรียน!T37)</f>
        <v/>
      </c>
      <c r="T39" s="356" t="str">
        <f>IF(สรุปเวลาเรียน!U37="","",สรุปเวลาเรียน!U37)</f>
        <v/>
      </c>
      <c r="U39" s="417" t="str">
        <f t="shared" si="1"/>
        <v/>
      </c>
      <c r="V39" s="356" t="str">
        <f t="shared" si="2"/>
        <v/>
      </c>
      <c r="W39" s="229"/>
      <c r="X39" s="414"/>
    </row>
    <row r="40" spans="2:24" s="231" customFormat="1" ht="17.45" customHeight="1">
      <c r="B40" s="414"/>
      <c r="C40" s="229"/>
      <c r="D40" s="356" t="str">
        <f>IF(ข้อมูลนร.2!D38="","",ข้อมูลนร.2!D38)</f>
        <v/>
      </c>
      <c r="E40" s="418" t="str">
        <f>IF(ข้อมูลนร.2!G38="","",ข้อมูลนร.2!G38)</f>
        <v/>
      </c>
      <c r="F40" s="416" t="str">
        <f>IF(สรุปเวลาเรียน!E38="","",สรุปเวลาเรียน!E38)</f>
        <v/>
      </c>
      <c r="G40" s="356" t="str">
        <f>IF(สรุปเวลาเรียน!F38="","",สรุปเวลาเรียน!F38)</f>
        <v/>
      </c>
      <c r="H40" s="356" t="str">
        <f>IF(สรุปเวลาเรียน!G38="","",สรุปเวลาเรียน!G38)</f>
        <v/>
      </c>
      <c r="I40" s="356" t="str">
        <f>IF(สรุปเวลาเรียน!H38="","",สรุปเวลาเรียน!H38)</f>
        <v/>
      </c>
      <c r="J40" s="356" t="str">
        <f>IF(สรุปเวลาเรียน!I38="","",สรุปเวลาเรียน!I38)</f>
        <v/>
      </c>
      <c r="K40" s="356" t="str">
        <f>IF(สรุปเวลาเรียน!J38="","",สรุปเวลาเรียน!J38)</f>
        <v/>
      </c>
      <c r="L40" s="356" t="str">
        <f>IF(สรุปเวลาเรียน!K38="","",สรุปเวลาเรียน!K38)</f>
        <v/>
      </c>
      <c r="M40" s="356" t="str">
        <f>IF(สรุปเวลาเรียน!L38="","",สรุปเวลาเรียน!L38)</f>
        <v/>
      </c>
      <c r="N40" s="356" t="str">
        <f>IF(สรุปเวลาเรียน!M38="","",สรุปเวลาเรียน!M38)</f>
        <v/>
      </c>
      <c r="O40" s="356" t="str">
        <f>IF(สรุปเวลาเรียน!N38="","",สรุปเวลาเรียน!N38)</f>
        <v/>
      </c>
      <c r="P40" s="356" t="str">
        <f>IF(สรุปเวลาเรียน!O38="","",สรุปเวลาเรียน!O38)</f>
        <v/>
      </c>
      <c r="Q40" s="356" t="str">
        <f t="shared" si="0"/>
        <v/>
      </c>
      <c r="R40" s="356" t="str">
        <f>IF(สรุปเวลาเรียน!S38="","",สรุปเวลาเรียน!S38)</f>
        <v/>
      </c>
      <c r="S40" s="356" t="str">
        <f>IF(สรุปเวลาเรียน!T38="","",สรุปเวลาเรียน!T38)</f>
        <v/>
      </c>
      <c r="T40" s="356" t="str">
        <f>IF(สรุปเวลาเรียน!U38="","",สรุปเวลาเรียน!U38)</f>
        <v/>
      </c>
      <c r="U40" s="417" t="str">
        <f t="shared" si="1"/>
        <v/>
      </c>
      <c r="V40" s="356" t="str">
        <f t="shared" si="2"/>
        <v/>
      </c>
      <c r="W40" s="229"/>
      <c r="X40" s="414"/>
    </row>
    <row r="41" spans="2:24" s="231" customFormat="1" ht="17.45" customHeight="1">
      <c r="B41" s="414"/>
      <c r="C41" s="229"/>
      <c r="D41" s="356" t="str">
        <f>IF(ข้อมูลนร.2!D39="","",ข้อมูลนร.2!D39)</f>
        <v/>
      </c>
      <c r="E41" s="418" t="str">
        <f>IF(ข้อมูลนร.2!G39="","",ข้อมูลนร.2!G39)</f>
        <v/>
      </c>
      <c r="F41" s="416" t="str">
        <f>IF(สรุปเวลาเรียน!E39="","",สรุปเวลาเรียน!E39)</f>
        <v/>
      </c>
      <c r="G41" s="356" t="str">
        <f>IF(สรุปเวลาเรียน!F39="","",สรุปเวลาเรียน!F39)</f>
        <v/>
      </c>
      <c r="H41" s="356" t="str">
        <f>IF(สรุปเวลาเรียน!G39="","",สรุปเวลาเรียน!G39)</f>
        <v/>
      </c>
      <c r="I41" s="356" t="str">
        <f>IF(สรุปเวลาเรียน!H39="","",สรุปเวลาเรียน!H39)</f>
        <v/>
      </c>
      <c r="J41" s="356" t="str">
        <f>IF(สรุปเวลาเรียน!I39="","",สรุปเวลาเรียน!I39)</f>
        <v/>
      </c>
      <c r="K41" s="356" t="str">
        <f>IF(สรุปเวลาเรียน!J39="","",สรุปเวลาเรียน!J39)</f>
        <v/>
      </c>
      <c r="L41" s="356" t="str">
        <f>IF(สรุปเวลาเรียน!K39="","",สรุปเวลาเรียน!K39)</f>
        <v/>
      </c>
      <c r="M41" s="356" t="str">
        <f>IF(สรุปเวลาเรียน!L39="","",สรุปเวลาเรียน!L39)</f>
        <v/>
      </c>
      <c r="N41" s="356" t="str">
        <f>IF(สรุปเวลาเรียน!M39="","",สรุปเวลาเรียน!M39)</f>
        <v/>
      </c>
      <c r="O41" s="356" t="str">
        <f>IF(สรุปเวลาเรียน!N39="","",สรุปเวลาเรียน!N39)</f>
        <v/>
      </c>
      <c r="P41" s="356" t="str">
        <f>IF(สรุปเวลาเรียน!O39="","",สรุปเวลาเรียน!O39)</f>
        <v/>
      </c>
      <c r="Q41" s="356" t="str">
        <f t="shared" si="0"/>
        <v/>
      </c>
      <c r="R41" s="356" t="str">
        <f>IF(สรุปเวลาเรียน!S39="","",สรุปเวลาเรียน!S39)</f>
        <v/>
      </c>
      <c r="S41" s="356" t="str">
        <f>IF(สรุปเวลาเรียน!T39="","",สรุปเวลาเรียน!T39)</f>
        <v/>
      </c>
      <c r="T41" s="356" t="str">
        <f>IF(สรุปเวลาเรียน!U39="","",สรุปเวลาเรียน!U39)</f>
        <v/>
      </c>
      <c r="U41" s="417" t="str">
        <f t="shared" si="1"/>
        <v/>
      </c>
      <c r="V41" s="356" t="str">
        <f t="shared" si="2"/>
        <v/>
      </c>
      <c r="W41" s="229"/>
      <c r="X41" s="414"/>
    </row>
    <row r="42" spans="2:24" s="231" customFormat="1" ht="17.45" customHeight="1">
      <c r="B42" s="414"/>
      <c r="C42" s="229"/>
      <c r="D42" s="356" t="str">
        <f>IF(ข้อมูลนร.2!D40="","",ข้อมูลนร.2!D40)</f>
        <v/>
      </c>
      <c r="E42" s="418" t="str">
        <f>IF(ข้อมูลนร.2!G40="","",ข้อมูลนร.2!G40)</f>
        <v/>
      </c>
      <c r="F42" s="416" t="str">
        <f>IF(สรุปเวลาเรียน!E40="","",สรุปเวลาเรียน!E40)</f>
        <v/>
      </c>
      <c r="G42" s="356" t="str">
        <f>IF(สรุปเวลาเรียน!F40="","",สรุปเวลาเรียน!F40)</f>
        <v/>
      </c>
      <c r="H42" s="356" t="str">
        <f>IF(สรุปเวลาเรียน!G40="","",สรุปเวลาเรียน!G40)</f>
        <v/>
      </c>
      <c r="I42" s="356" t="str">
        <f>IF(สรุปเวลาเรียน!H40="","",สรุปเวลาเรียน!H40)</f>
        <v/>
      </c>
      <c r="J42" s="356" t="str">
        <f>IF(สรุปเวลาเรียน!I40="","",สรุปเวลาเรียน!I40)</f>
        <v/>
      </c>
      <c r="K42" s="356" t="str">
        <f>IF(สรุปเวลาเรียน!J40="","",สรุปเวลาเรียน!J40)</f>
        <v/>
      </c>
      <c r="L42" s="356" t="str">
        <f>IF(สรุปเวลาเรียน!K40="","",สรุปเวลาเรียน!K40)</f>
        <v/>
      </c>
      <c r="M42" s="356" t="str">
        <f>IF(สรุปเวลาเรียน!L40="","",สรุปเวลาเรียน!L40)</f>
        <v/>
      </c>
      <c r="N42" s="356" t="str">
        <f>IF(สรุปเวลาเรียน!M40="","",สรุปเวลาเรียน!M40)</f>
        <v/>
      </c>
      <c r="O42" s="356" t="str">
        <f>IF(สรุปเวลาเรียน!N40="","",สรุปเวลาเรียน!N40)</f>
        <v/>
      </c>
      <c r="P42" s="356" t="str">
        <f>IF(สรุปเวลาเรียน!O40="","",สรุปเวลาเรียน!O40)</f>
        <v/>
      </c>
      <c r="Q42" s="356" t="str">
        <f t="shared" si="0"/>
        <v/>
      </c>
      <c r="R42" s="356" t="str">
        <f>IF(สรุปเวลาเรียน!S40="","",สรุปเวลาเรียน!S40)</f>
        <v/>
      </c>
      <c r="S42" s="356" t="str">
        <f>IF(สรุปเวลาเรียน!T40="","",สรุปเวลาเรียน!T40)</f>
        <v/>
      </c>
      <c r="T42" s="356" t="str">
        <f>IF(สรุปเวลาเรียน!U40="","",สรุปเวลาเรียน!U40)</f>
        <v/>
      </c>
      <c r="U42" s="417" t="str">
        <f t="shared" si="1"/>
        <v/>
      </c>
      <c r="V42" s="356" t="str">
        <f t="shared" si="2"/>
        <v/>
      </c>
      <c r="W42" s="229"/>
      <c r="X42" s="414"/>
    </row>
    <row r="43" spans="2:24" s="231" customFormat="1" ht="17.45" customHeight="1">
      <c r="B43" s="414"/>
      <c r="C43" s="229"/>
      <c r="D43" s="356" t="str">
        <f>IF(ข้อมูลนร.2!D41="","",ข้อมูลนร.2!D41)</f>
        <v/>
      </c>
      <c r="E43" s="418" t="str">
        <f>IF(ข้อมูลนร.2!G41="","",ข้อมูลนร.2!G41)</f>
        <v/>
      </c>
      <c r="F43" s="416" t="str">
        <f>IF(สรุปเวลาเรียน!E41="","",สรุปเวลาเรียน!E41)</f>
        <v/>
      </c>
      <c r="G43" s="356" t="str">
        <f>IF(สรุปเวลาเรียน!F41="","",สรุปเวลาเรียน!F41)</f>
        <v/>
      </c>
      <c r="H43" s="356" t="str">
        <f>IF(สรุปเวลาเรียน!G41="","",สรุปเวลาเรียน!G41)</f>
        <v/>
      </c>
      <c r="I43" s="356" t="str">
        <f>IF(สรุปเวลาเรียน!H41="","",สรุปเวลาเรียน!H41)</f>
        <v/>
      </c>
      <c r="J43" s="356" t="str">
        <f>IF(สรุปเวลาเรียน!I41="","",สรุปเวลาเรียน!I41)</f>
        <v/>
      </c>
      <c r="K43" s="356" t="str">
        <f>IF(สรุปเวลาเรียน!J41="","",สรุปเวลาเรียน!J41)</f>
        <v/>
      </c>
      <c r="L43" s="356" t="str">
        <f>IF(สรุปเวลาเรียน!K41="","",สรุปเวลาเรียน!K41)</f>
        <v/>
      </c>
      <c r="M43" s="356" t="str">
        <f>IF(สรุปเวลาเรียน!L41="","",สรุปเวลาเรียน!L41)</f>
        <v/>
      </c>
      <c r="N43" s="356" t="str">
        <f>IF(สรุปเวลาเรียน!M41="","",สรุปเวลาเรียน!M41)</f>
        <v/>
      </c>
      <c r="O43" s="356" t="str">
        <f>IF(สรุปเวลาเรียน!N41="","",สรุปเวลาเรียน!N41)</f>
        <v/>
      </c>
      <c r="P43" s="356" t="str">
        <f>IF(สรุปเวลาเรียน!O41="","",สรุปเวลาเรียน!O41)</f>
        <v/>
      </c>
      <c r="Q43" s="356" t="str">
        <f t="shared" si="0"/>
        <v/>
      </c>
      <c r="R43" s="356" t="str">
        <f>IF(สรุปเวลาเรียน!S41="","",สรุปเวลาเรียน!S41)</f>
        <v/>
      </c>
      <c r="S43" s="356" t="str">
        <f>IF(สรุปเวลาเรียน!T41="","",สรุปเวลาเรียน!T41)</f>
        <v/>
      </c>
      <c r="T43" s="356" t="str">
        <f>IF(สรุปเวลาเรียน!U41="","",สรุปเวลาเรียน!U41)</f>
        <v/>
      </c>
      <c r="U43" s="417" t="str">
        <f t="shared" si="1"/>
        <v/>
      </c>
      <c r="V43" s="356" t="str">
        <f t="shared" si="2"/>
        <v/>
      </c>
      <c r="W43" s="229"/>
      <c r="X43" s="414"/>
    </row>
    <row r="44" spans="2:24" s="231" customFormat="1" ht="17.45" customHeight="1">
      <c r="B44" s="414"/>
      <c r="C44" s="229"/>
      <c r="D44" s="356" t="str">
        <f>IF(ข้อมูลนร.2!D42="","",ข้อมูลนร.2!D42)</f>
        <v/>
      </c>
      <c r="E44" s="418" t="str">
        <f>IF(ข้อมูลนร.2!G42="","",ข้อมูลนร.2!G42)</f>
        <v/>
      </c>
      <c r="F44" s="416" t="str">
        <f>IF(สรุปเวลาเรียน!E42="","",สรุปเวลาเรียน!E42)</f>
        <v/>
      </c>
      <c r="G44" s="356" t="str">
        <f>IF(สรุปเวลาเรียน!F42="","",สรุปเวลาเรียน!F42)</f>
        <v/>
      </c>
      <c r="H44" s="356" t="str">
        <f>IF(สรุปเวลาเรียน!G42="","",สรุปเวลาเรียน!G42)</f>
        <v/>
      </c>
      <c r="I44" s="356" t="str">
        <f>IF(สรุปเวลาเรียน!H42="","",สรุปเวลาเรียน!H42)</f>
        <v/>
      </c>
      <c r="J44" s="356" t="str">
        <f>IF(สรุปเวลาเรียน!I42="","",สรุปเวลาเรียน!I42)</f>
        <v/>
      </c>
      <c r="K44" s="356" t="str">
        <f>IF(สรุปเวลาเรียน!J42="","",สรุปเวลาเรียน!J42)</f>
        <v/>
      </c>
      <c r="L44" s="356" t="str">
        <f>IF(สรุปเวลาเรียน!K42="","",สรุปเวลาเรียน!K42)</f>
        <v/>
      </c>
      <c r="M44" s="356" t="str">
        <f>IF(สรุปเวลาเรียน!L42="","",สรุปเวลาเรียน!L42)</f>
        <v/>
      </c>
      <c r="N44" s="356" t="str">
        <f>IF(สรุปเวลาเรียน!M42="","",สรุปเวลาเรียน!M42)</f>
        <v/>
      </c>
      <c r="O44" s="356" t="str">
        <f>IF(สรุปเวลาเรียน!N42="","",สรุปเวลาเรียน!N42)</f>
        <v/>
      </c>
      <c r="P44" s="356" t="str">
        <f>IF(สรุปเวลาเรียน!O42="","",สรุปเวลาเรียน!O42)</f>
        <v/>
      </c>
      <c r="Q44" s="356" t="str">
        <f t="shared" si="0"/>
        <v/>
      </c>
      <c r="R44" s="356" t="str">
        <f>IF(สรุปเวลาเรียน!S42="","",สรุปเวลาเรียน!S42)</f>
        <v/>
      </c>
      <c r="S44" s="356" t="str">
        <f>IF(สรุปเวลาเรียน!T42="","",สรุปเวลาเรียน!T42)</f>
        <v/>
      </c>
      <c r="T44" s="356" t="str">
        <f>IF(สรุปเวลาเรียน!U42="","",สรุปเวลาเรียน!U42)</f>
        <v/>
      </c>
      <c r="U44" s="417" t="str">
        <f t="shared" si="1"/>
        <v/>
      </c>
      <c r="V44" s="356" t="str">
        <f t="shared" si="2"/>
        <v/>
      </c>
      <c r="W44" s="229"/>
      <c r="X44" s="414"/>
    </row>
    <row r="45" spans="2:24" s="231" customFormat="1" ht="17.45" customHeight="1">
      <c r="B45" s="414"/>
      <c r="C45" s="229"/>
      <c r="D45" s="356" t="str">
        <f>IF(ข้อมูลนร.2!D43="","",ข้อมูลนร.2!D43)</f>
        <v/>
      </c>
      <c r="E45" s="418" t="str">
        <f>IF(ข้อมูลนร.2!G43="","",ข้อมูลนร.2!G43)</f>
        <v/>
      </c>
      <c r="F45" s="416" t="str">
        <f>IF(สรุปเวลาเรียน!E43="","",สรุปเวลาเรียน!E43)</f>
        <v/>
      </c>
      <c r="G45" s="356" t="str">
        <f>IF(สรุปเวลาเรียน!F43="","",สรุปเวลาเรียน!F43)</f>
        <v/>
      </c>
      <c r="H45" s="356" t="str">
        <f>IF(สรุปเวลาเรียน!G43="","",สรุปเวลาเรียน!G43)</f>
        <v/>
      </c>
      <c r="I45" s="356" t="str">
        <f>IF(สรุปเวลาเรียน!H43="","",สรุปเวลาเรียน!H43)</f>
        <v/>
      </c>
      <c r="J45" s="356" t="str">
        <f>IF(สรุปเวลาเรียน!I43="","",สรุปเวลาเรียน!I43)</f>
        <v/>
      </c>
      <c r="K45" s="356" t="str">
        <f>IF(สรุปเวลาเรียน!J43="","",สรุปเวลาเรียน!J43)</f>
        <v/>
      </c>
      <c r="L45" s="356" t="str">
        <f>IF(สรุปเวลาเรียน!K43="","",สรุปเวลาเรียน!K43)</f>
        <v/>
      </c>
      <c r="M45" s="356" t="str">
        <f>IF(สรุปเวลาเรียน!L43="","",สรุปเวลาเรียน!L43)</f>
        <v/>
      </c>
      <c r="N45" s="356" t="str">
        <f>IF(สรุปเวลาเรียน!M43="","",สรุปเวลาเรียน!M43)</f>
        <v/>
      </c>
      <c r="O45" s="356" t="str">
        <f>IF(สรุปเวลาเรียน!N43="","",สรุปเวลาเรียน!N43)</f>
        <v/>
      </c>
      <c r="P45" s="356" t="str">
        <f>IF(สรุปเวลาเรียน!O43="","",สรุปเวลาเรียน!O43)</f>
        <v/>
      </c>
      <c r="Q45" s="356" t="str">
        <f t="shared" si="0"/>
        <v/>
      </c>
      <c r="R45" s="356" t="str">
        <f>IF(สรุปเวลาเรียน!S43="","",สรุปเวลาเรียน!S43)</f>
        <v/>
      </c>
      <c r="S45" s="356" t="str">
        <f>IF(สรุปเวลาเรียน!T43="","",สรุปเวลาเรียน!T43)</f>
        <v/>
      </c>
      <c r="T45" s="356" t="str">
        <f>IF(สรุปเวลาเรียน!U43="","",สรุปเวลาเรียน!U43)</f>
        <v/>
      </c>
      <c r="U45" s="417" t="str">
        <f t="shared" si="1"/>
        <v/>
      </c>
      <c r="V45" s="356" t="str">
        <f t="shared" si="2"/>
        <v/>
      </c>
      <c r="W45" s="229"/>
      <c r="X45" s="414"/>
    </row>
    <row r="46" spans="2:24" s="231" customFormat="1" ht="17.45" customHeight="1">
      <c r="B46" s="414"/>
      <c r="C46" s="229"/>
      <c r="D46" s="356" t="str">
        <f>IF(ข้อมูลนร.2!D44="","",ข้อมูลนร.2!D44)</f>
        <v/>
      </c>
      <c r="E46" s="418" t="str">
        <f>IF(ข้อมูลนร.2!G44="","",ข้อมูลนร.2!G44)</f>
        <v/>
      </c>
      <c r="F46" s="416" t="str">
        <f>IF(สรุปเวลาเรียน!E44="","",สรุปเวลาเรียน!E44)</f>
        <v/>
      </c>
      <c r="G46" s="356" t="str">
        <f>IF(สรุปเวลาเรียน!F44="","",สรุปเวลาเรียน!F44)</f>
        <v/>
      </c>
      <c r="H46" s="356" t="str">
        <f>IF(สรุปเวลาเรียน!G44="","",สรุปเวลาเรียน!G44)</f>
        <v/>
      </c>
      <c r="I46" s="356" t="str">
        <f>IF(สรุปเวลาเรียน!H44="","",สรุปเวลาเรียน!H44)</f>
        <v/>
      </c>
      <c r="J46" s="356" t="str">
        <f>IF(สรุปเวลาเรียน!I44="","",สรุปเวลาเรียน!I44)</f>
        <v/>
      </c>
      <c r="K46" s="356" t="str">
        <f>IF(สรุปเวลาเรียน!J44="","",สรุปเวลาเรียน!J44)</f>
        <v/>
      </c>
      <c r="L46" s="356" t="str">
        <f>IF(สรุปเวลาเรียน!K44="","",สรุปเวลาเรียน!K44)</f>
        <v/>
      </c>
      <c r="M46" s="356" t="str">
        <f>IF(สรุปเวลาเรียน!L44="","",สรุปเวลาเรียน!L44)</f>
        <v/>
      </c>
      <c r="N46" s="356" t="str">
        <f>IF(สรุปเวลาเรียน!M44="","",สรุปเวลาเรียน!M44)</f>
        <v/>
      </c>
      <c r="O46" s="356" t="str">
        <f>IF(สรุปเวลาเรียน!N44="","",สรุปเวลาเรียน!N44)</f>
        <v/>
      </c>
      <c r="P46" s="356" t="str">
        <f>IF(สรุปเวลาเรียน!O44="","",สรุปเวลาเรียน!O44)</f>
        <v/>
      </c>
      <c r="Q46" s="356" t="str">
        <f t="shared" si="0"/>
        <v/>
      </c>
      <c r="R46" s="356" t="str">
        <f>IF(สรุปเวลาเรียน!S44="","",สรุปเวลาเรียน!S44)</f>
        <v/>
      </c>
      <c r="S46" s="356" t="str">
        <f>IF(สรุปเวลาเรียน!T44="","",สรุปเวลาเรียน!T44)</f>
        <v/>
      </c>
      <c r="T46" s="356" t="str">
        <f>IF(สรุปเวลาเรียน!U44="","",สรุปเวลาเรียน!U44)</f>
        <v/>
      </c>
      <c r="U46" s="417" t="str">
        <f t="shared" si="1"/>
        <v/>
      </c>
      <c r="V46" s="356" t="str">
        <f t="shared" si="2"/>
        <v/>
      </c>
      <c r="W46" s="229"/>
      <c r="X46" s="414"/>
    </row>
    <row r="47" spans="2:24" s="231" customFormat="1" ht="17.45" customHeight="1">
      <c r="B47" s="414"/>
      <c r="C47" s="229"/>
      <c r="D47" s="356" t="str">
        <f>IF(ข้อมูลนร.2!D45="","",ข้อมูลนร.2!D45)</f>
        <v/>
      </c>
      <c r="E47" s="418" t="str">
        <f>IF(ข้อมูลนร.2!G45="","",ข้อมูลนร.2!G45)</f>
        <v/>
      </c>
      <c r="F47" s="416" t="str">
        <f>IF(สรุปเวลาเรียน!E45="","",สรุปเวลาเรียน!E45)</f>
        <v/>
      </c>
      <c r="G47" s="356" t="str">
        <f>IF(สรุปเวลาเรียน!F45="","",สรุปเวลาเรียน!F45)</f>
        <v/>
      </c>
      <c r="H47" s="356" t="str">
        <f>IF(สรุปเวลาเรียน!G45="","",สรุปเวลาเรียน!G45)</f>
        <v/>
      </c>
      <c r="I47" s="356" t="str">
        <f>IF(สรุปเวลาเรียน!H45="","",สรุปเวลาเรียน!H45)</f>
        <v/>
      </c>
      <c r="J47" s="356" t="str">
        <f>IF(สรุปเวลาเรียน!I45="","",สรุปเวลาเรียน!I45)</f>
        <v/>
      </c>
      <c r="K47" s="356" t="str">
        <f>IF(สรุปเวลาเรียน!J45="","",สรุปเวลาเรียน!J45)</f>
        <v/>
      </c>
      <c r="L47" s="356" t="str">
        <f>IF(สรุปเวลาเรียน!K45="","",สรุปเวลาเรียน!K45)</f>
        <v/>
      </c>
      <c r="M47" s="356" t="str">
        <f>IF(สรุปเวลาเรียน!L45="","",สรุปเวลาเรียน!L45)</f>
        <v/>
      </c>
      <c r="N47" s="356" t="str">
        <f>IF(สรุปเวลาเรียน!M45="","",สรุปเวลาเรียน!M45)</f>
        <v/>
      </c>
      <c r="O47" s="356" t="str">
        <f>IF(สรุปเวลาเรียน!N45="","",สรุปเวลาเรียน!N45)</f>
        <v/>
      </c>
      <c r="P47" s="356" t="str">
        <f>IF(สรุปเวลาเรียน!O45="","",สรุปเวลาเรียน!O45)</f>
        <v/>
      </c>
      <c r="Q47" s="356" t="str">
        <f t="shared" si="0"/>
        <v/>
      </c>
      <c r="R47" s="356" t="str">
        <f>IF(สรุปเวลาเรียน!S45="","",สรุปเวลาเรียน!S45)</f>
        <v/>
      </c>
      <c r="S47" s="356" t="str">
        <f>IF(สรุปเวลาเรียน!T45="","",สรุปเวลาเรียน!T45)</f>
        <v/>
      </c>
      <c r="T47" s="356" t="str">
        <f>IF(สรุปเวลาเรียน!U45="","",สรุปเวลาเรียน!U45)</f>
        <v/>
      </c>
      <c r="U47" s="417" t="str">
        <f t="shared" si="1"/>
        <v/>
      </c>
      <c r="V47" s="356" t="str">
        <f t="shared" si="2"/>
        <v/>
      </c>
      <c r="W47" s="229"/>
      <c r="X47" s="414"/>
    </row>
    <row r="48" spans="2:24" s="231" customFormat="1" ht="17.45" customHeight="1">
      <c r="B48" s="414"/>
      <c r="C48" s="229"/>
      <c r="D48" s="356" t="str">
        <f>IF(ข้อมูลนร.2!D46="","",ข้อมูลนร.2!D46)</f>
        <v/>
      </c>
      <c r="E48" s="418" t="str">
        <f>IF(ข้อมูลนร.2!G46="","",ข้อมูลนร.2!G46)</f>
        <v/>
      </c>
      <c r="F48" s="416" t="str">
        <f>IF(สรุปเวลาเรียน!E46="","",สรุปเวลาเรียน!E46)</f>
        <v/>
      </c>
      <c r="G48" s="356" t="str">
        <f>IF(สรุปเวลาเรียน!F46="","",สรุปเวลาเรียน!F46)</f>
        <v/>
      </c>
      <c r="H48" s="356" t="str">
        <f>IF(สรุปเวลาเรียน!G46="","",สรุปเวลาเรียน!G46)</f>
        <v/>
      </c>
      <c r="I48" s="356" t="str">
        <f>IF(สรุปเวลาเรียน!H46="","",สรุปเวลาเรียน!H46)</f>
        <v/>
      </c>
      <c r="J48" s="356" t="str">
        <f>IF(สรุปเวลาเรียน!I46="","",สรุปเวลาเรียน!I46)</f>
        <v/>
      </c>
      <c r="K48" s="356" t="str">
        <f>IF(สรุปเวลาเรียน!J46="","",สรุปเวลาเรียน!J46)</f>
        <v/>
      </c>
      <c r="L48" s="356" t="str">
        <f>IF(สรุปเวลาเรียน!K46="","",สรุปเวลาเรียน!K46)</f>
        <v/>
      </c>
      <c r="M48" s="356" t="str">
        <f>IF(สรุปเวลาเรียน!L46="","",สรุปเวลาเรียน!L46)</f>
        <v/>
      </c>
      <c r="N48" s="356" t="str">
        <f>IF(สรุปเวลาเรียน!M46="","",สรุปเวลาเรียน!M46)</f>
        <v/>
      </c>
      <c r="O48" s="356" t="str">
        <f>IF(สรุปเวลาเรียน!N46="","",สรุปเวลาเรียน!N46)</f>
        <v/>
      </c>
      <c r="P48" s="356" t="str">
        <f>IF(สรุปเวลาเรียน!O46="","",สรุปเวลาเรียน!O46)</f>
        <v/>
      </c>
      <c r="Q48" s="356" t="str">
        <f t="shared" si="0"/>
        <v/>
      </c>
      <c r="R48" s="356" t="str">
        <f>IF(สรุปเวลาเรียน!S46="","",สรุปเวลาเรียน!S46)</f>
        <v/>
      </c>
      <c r="S48" s="356" t="str">
        <f>IF(สรุปเวลาเรียน!T46="","",สรุปเวลาเรียน!T46)</f>
        <v/>
      </c>
      <c r="T48" s="356" t="str">
        <f>IF(สรุปเวลาเรียน!U46="","",สรุปเวลาเรียน!U46)</f>
        <v/>
      </c>
      <c r="U48" s="417" t="str">
        <f t="shared" si="1"/>
        <v/>
      </c>
      <c r="V48" s="356" t="str">
        <f t="shared" si="2"/>
        <v/>
      </c>
      <c r="W48" s="229"/>
      <c r="X48" s="414"/>
    </row>
    <row r="49" spans="2:24">
      <c r="B49" s="400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400"/>
    </row>
    <row r="50" spans="2:24">
      <c r="B50" s="400"/>
      <c r="C50" s="400"/>
      <c r="D50" s="400"/>
      <c r="E50" s="400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</row>
  </sheetData>
  <sheetProtection algorithmName="SHA-512" hashValue="ZqT236kaEXuEfU4MaNiOg23NgRGb4g0FO0GZq3snVuFcfDHKhcb3hQQSpu6j+kBZsn5ZwMKmI+dvE72Y1O69ow==" saltValue="hCv7Ww4Jsl495+FFwKQhBw==" spinCount="100000" sheet="1" objects="1" scenarios="1"/>
  <mergeCells count="13">
    <mergeCell ref="V6:V8"/>
    <mergeCell ref="G5:H5"/>
    <mergeCell ref="I5:K5"/>
    <mergeCell ref="E3:V3"/>
    <mergeCell ref="E4:V4"/>
    <mergeCell ref="P5:R5"/>
    <mergeCell ref="S5:T5"/>
    <mergeCell ref="D6:D8"/>
    <mergeCell ref="E6:E8"/>
    <mergeCell ref="Q6:T6"/>
    <mergeCell ref="U6:U8"/>
    <mergeCell ref="F6:P6"/>
    <mergeCell ref="Q7:S7"/>
  </mergeCells>
  <pageMargins left="0.19685039370078741" right="0" top="0.35433070866141736" bottom="0" header="0.11811023622047245" footer="0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Q50"/>
  <sheetViews>
    <sheetView showGridLines="0" showRowColHeaders="0" workbookViewId="0"/>
  </sheetViews>
  <sheetFormatPr defaultRowHeight="18.75"/>
  <cols>
    <col min="1" max="1" width="23.875" style="32" customWidth="1"/>
    <col min="2" max="3" width="4.5" style="32" customWidth="1"/>
    <col min="4" max="4" width="3.625" style="32" customWidth="1"/>
    <col min="5" max="5" width="7.25" style="32" customWidth="1"/>
    <col min="6" max="6" width="22.375" style="32" customWidth="1"/>
    <col min="7" max="7" width="7.25" style="32" customWidth="1"/>
    <col min="8" max="10" width="6.375" style="32" customWidth="1"/>
    <col min="11" max="11" width="5.5" style="32" customWidth="1"/>
    <col min="12" max="12" width="4.75" style="32" customWidth="1"/>
    <col min="13" max="14" width="6.875" style="32" customWidth="1"/>
    <col min="15" max="15" width="7" style="32" customWidth="1"/>
    <col min="16" max="17" width="4.875" style="32" customWidth="1"/>
    <col min="18" max="16384" width="9" style="32"/>
  </cols>
  <sheetData>
    <row r="1" spans="2:17"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2:17">
      <c r="B2" s="74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74"/>
    </row>
    <row r="3" spans="2:17">
      <c r="B3" s="74"/>
      <c r="C3" s="23"/>
      <c r="D3" s="659" t="str">
        <f>"รายงานผลการเรียน      ชั้น"&amp;""&amp;ข้อมูลพื้นฐาน!T13&amp;"     "&amp;"ภาคเรียนที่"&amp;"  "&amp;ข้อมูลพื้นฐาน!T6&amp;"     "&amp;"ปีการศึกษา" &amp;"  "&amp;ข้อมูลพื้นฐาน!X6</f>
        <v>รายงานผลการเรียน      ชั้นมัธยมศึกษาปีที่  2     ภาคเรียนที่  1     ปีการศึกษา  2566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23"/>
      <c r="Q3" s="74"/>
    </row>
    <row r="4" spans="2:17">
      <c r="B4" s="74"/>
      <c r="C4" s="23"/>
      <c r="D4" s="659" t="str">
        <f>"รายวิชา"&amp;""&amp;ข้อมูลพื้นฐาน!X7&amp;"      "&amp;"รหัสวิชา"&amp;"  "&amp;ข้อมูลพื้นฐาน!T7&amp;"     "&amp; "จำนวน"&amp;"  "&amp;ข้อมูลพื้นฐาน!AA9&amp;"  "&amp;"หน่วยกิต"</f>
        <v>รายวิชาภาษาอังกฤษ      รหัสวิชา  อ 11101     จำนวน  3.5  หน่วยกิต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23"/>
      <c r="Q4" s="74"/>
    </row>
    <row r="5" spans="2:17" ht="9" customHeight="1">
      <c r="B5" s="74"/>
      <c r="C5" s="23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23"/>
      <c r="Q5" s="74"/>
    </row>
    <row r="6" spans="2:17" ht="18.75" customHeight="1">
      <c r="B6" s="74"/>
      <c r="C6" s="23"/>
      <c r="D6" s="723" t="s">
        <v>30</v>
      </c>
      <c r="E6" s="723" t="s">
        <v>31</v>
      </c>
      <c r="F6" s="550" t="s">
        <v>32</v>
      </c>
      <c r="G6" s="550" t="s">
        <v>116</v>
      </c>
      <c r="H6" s="550"/>
      <c r="I6" s="550"/>
      <c r="J6" s="550"/>
      <c r="K6" s="724" t="s">
        <v>181</v>
      </c>
      <c r="L6" s="715" t="s">
        <v>199</v>
      </c>
      <c r="M6" s="716" t="s">
        <v>202</v>
      </c>
      <c r="N6" s="719" t="s">
        <v>201</v>
      </c>
      <c r="O6" s="722" t="s">
        <v>41</v>
      </c>
      <c r="P6" s="23"/>
      <c r="Q6" s="74"/>
    </row>
    <row r="7" spans="2:17">
      <c r="B7" s="74"/>
      <c r="C7" s="23"/>
      <c r="D7" s="723"/>
      <c r="E7" s="723"/>
      <c r="F7" s="550"/>
      <c r="G7" s="385" t="s">
        <v>200</v>
      </c>
      <c r="H7" s="273" t="s">
        <v>196</v>
      </c>
      <c r="I7" s="273" t="s">
        <v>92</v>
      </c>
      <c r="J7" s="273" t="s">
        <v>16</v>
      </c>
      <c r="K7" s="724"/>
      <c r="L7" s="715"/>
      <c r="M7" s="717"/>
      <c r="N7" s="720"/>
      <c r="O7" s="722"/>
      <c r="P7" s="23"/>
      <c r="Q7" s="74"/>
    </row>
    <row r="8" spans="2:17">
      <c r="B8" s="74"/>
      <c r="C8" s="23"/>
      <c r="D8" s="723"/>
      <c r="E8" s="723"/>
      <c r="F8" s="550"/>
      <c r="G8" s="421">
        <f>IF(คะแนน1!AT8="","",คะแนน1!AT8)</f>
        <v>50</v>
      </c>
      <c r="H8" s="421">
        <f>IF(คะแนน1!AU8="","",คะแนน1!AU8)</f>
        <v>20</v>
      </c>
      <c r="I8" s="421">
        <f>IF(ข้อมูลพื้นฐาน!AC10="","",ข้อมูลพื้นฐาน!AC10)</f>
        <v>30</v>
      </c>
      <c r="J8" s="421">
        <f>SUM(G8:I8)</f>
        <v>100</v>
      </c>
      <c r="K8" s="725"/>
      <c r="L8" s="715"/>
      <c r="M8" s="718"/>
      <c r="N8" s="721"/>
      <c r="O8" s="722"/>
      <c r="P8" s="23"/>
      <c r="Q8" s="74"/>
    </row>
    <row r="9" spans="2:17" s="231" customFormat="1" ht="17.100000000000001" customHeight="1">
      <c r="B9" s="390"/>
      <c r="C9" s="229"/>
      <c r="D9" s="381" t="str">
        <f>IF(ข้อมูลนร.2!D7="","",ข้อมูลนร.2!D7)</f>
        <v>1</v>
      </c>
      <c r="E9" s="381">
        <f>IF(ข้อมูลนร.2!E7="","",ข้อมูลนร.2!E7)</f>
        <v>1111</v>
      </c>
      <c r="F9" s="382" t="str">
        <f>IF(ข้อมูลนร.2!G7="","",ข้อมูลนร.2!G7)</f>
        <v>เด็กชายครูคอม  บ้านสื่อ</v>
      </c>
      <c r="G9" s="389">
        <f>IF(คะแนน1!AT9="","",คะแนน1!AT9)</f>
        <v>50</v>
      </c>
      <c r="H9" s="383">
        <f>IF(คะแนน1!AU9="","",คะแนน1!AU9)</f>
        <v>18</v>
      </c>
      <c r="I9" s="383">
        <f>IF(คะแนน1!AW9="","",คะแนน1!AW9)</f>
        <v>15</v>
      </c>
      <c r="J9" s="389">
        <f>IF(คะแนน1!AX9="","",คะแนน1!AX9)</f>
        <v>83</v>
      </c>
      <c r="K9" s="383">
        <f>IF(คะแนน1!AY9="","",คะแนน1!AY9)</f>
        <v>4</v>
      </c>
      <c r="L9" s="459"/>
      <c r="M9" s="383" t="str">
        <f>IF(Pคุณลักษณะ!Z10="","",Pคุณลักษณะ!Z10)</f>
        <v>ดีเยี่ยม</v>
      </c>
      <c r="N9" s="383" t="str">
        <f>IF(การอ่าน!M9="","",การอ่าน!M9)</f>
        <v>ดีเยี่ยม</v>
      </c>
      <c r="O9" s="384"/>
      <c r="P9" s="229"/>
      <c r="Q9" s="390"/>
    </row>
    <row r="10" spans="2:17" s="231" customFormat="1" ht="17.100000000000001" customHeight="1">
      <c r="B10" s="390"/>
      <c r="C10" s="229"/>
      <c r="D10" s="381" t="str">
        <f>IF(ข้อมูลนร.2!D8="","",ข้อมูลนร.2!D8)</f>
        <v>2</v>
      </c>
      <c r="E10" s="381">
        <f>IF(ข้อมูลนร.2!E8="","",ข้อมูลนร.2!E8)</f>
        <v>1112</v>
      </c>
      <c r="F10" s="382" t="str">
        <f>IF(ข้อมูลนร.2!G8="","",ข้อมูลนร.2!G8)</f>
        <v>เด็กหญิงบ้านสื่อ  ครูคอม</v>
      </c>
      <c r="G10" s="389">
        <f>IF(คะแนน1!AT10="","",คะแนน1!AT10)</f>
        <v>40</v>
      </c>
      <c r="H10" s="383">
        <f>IF(คะแนน1!AU10="","",คะแนน1!AU10)</f>
        <v>12</v>
      </c>
      <c r="I10" s="383">
        <f>IF(คะแนน1!AW10="","",คะแนน1!AW10)</f>
        <v>20</v>
      </c>
      <c r="J10" s="389">
        <f>IF(คะแนน1!AX10="","",คะแนน1!AX10)</f>
        <v>72</v>
      </c>
      <c r="K10" s="383">
        <f>IF(คะแนน1!AY10="","",คะแนน1!AY10)</f>
        <v>3</v>
      </c>
      <c r="L10" s="459"/>
      <c r="M10" s="383" t="str">
        <f>IF(Pคุณลักษณะ!Z11="","",Pคุณลักษณะ!Z11)</f>
        <v>ดี</v>
      </c>
      <c r="N10" s="383" t="str">
        <f>IF(การอ่าน!M10="","",การอ่าน!M10)</f>
        <v>ดี</v>
      </c>
      <c r="O10" s="384"/>
      <c r="P10" s="229"/>
      <c r="Q10" s="390"/>
    </row>
    <row r="11" spans="2:17" s="231" customFormat="1" ht="17.100000000000001" customHeight="1">
      <c r="B11" s="390"/>
      <c r="C11" s="229"/>
      <c r="D11" s="381" t="str">
        <f>IF(ข้อมูลนร.2!D9="","",ข้อมูลนร.2!D9)</f>
        <v>3</v>
      </c>
      <c r="E11" s="381">
        <f>IF(ข้อมูลนร.2!E9="","",ข้อมูลนร.2!E9)</f>
        <v>1113</v>
      </c>
      <c r="F11" s="382" t="str">
        <f>IF(ข้อมูลนร.2!G9="","",ข้อมูลนร.2!G9)</f>
        <v>เด็กหญิงปุยฝ้าย  บ้านสื่อ</v>
      </c>
      <c r="G11" s="389">
        <f>IF(คะแนน1!AT11="","",คะแนน1!AT11)</f>
        <v>41.81818181818182</v>
      </c>
      <c r="H11" s="383">
        <f>IF(คะแนน1!AU11="","",คะแนน1!AU11)</f>
        <v>15</v>
      </c>
      <c r="I11" s="383">
        <f>IF(คะแนน1!AW11="","",คะแนน1!AW11)</f>
        <v>26</v>
      </c>
      <c r="J11" s="389">
        <f>IF(คะแนน1!AX11="","",คะแนน1!AX11)</f>
        <v>82.818181818181813</v>
      </c>
      <c r="K11" s="383">
        <f>IF(คะแนน1!AY11="","",คะแนน1!AY11)</f>
        <v>4</v>
      </c>
      <c r="L11" s="459"/>
      <c r="M11" s="383" t="str">
        <f>IF(Pคุณลักษณะ!Z12="","",Pคุณลักษณะ!Z12)</f>
        <v>ดี</v>
      </c>
      <c r="N11" s="383" t="str">
        <f>IF(การอ่าน!M11="","",การอ่าน!M11)</f>
        <v>ดี</v>
      </c>
      <c r="O11" s="384"/>
      <c r="P11" s="229"/>
      <c r="Q11" s="390"/>
    </row>
    <row r="12" spans="2:17" s="231" customFormat="1" ht="17.100000000000001" customHeight="1">
      <c r="B12" s="390"/>
      <c r="C12" s="229"/>
      <c r="D12" s="381" t="str">
        <f>IF(ข้อมูลนร.2!D10="","",ข้อมูลนร.2!D10)</f>
        <v/>
      </c>
      <c r="E12" s="381" t="str">
        <f>IF(ข้อมูลนร.2!E10="","",ข้อมูลนร.2!E10)</f>
        <v/>
      </c>
      <c r="F12" s="382" t="str">
        <f>IF(ข้อมูลนร.2!G10="","",ข้อมูลนร.2!G10)</f>
        <v/>
      </c>
      <c r="G12" s="389" t="str">
        <f>IF(คะแนน1!AT12="","",คะแนน1!AT12)</f>
        <v/>
      </c>
      <c r="H12" s="383" t="str">
        <f>IF(คะแนน1!AU12="","",คะแนน1!AU12)</f>
        <v/>
      </c>
      <c r="I12" s="383" t="str">
        <f>IF(คะแนน1!AW12="","",คะแนน1!AW12)</f>
        <v/>
      </c>
      <c r="J12" s="389" t="str">
        <f>IF(คะแนน1!AX12="","",คะแนน1!AX12)</f>
        <v/>
      </c>
      <c r="K12" s="383" t="str">
        <f>IF(คะแนน1!AY12="","",คะแนน1!AY12)</f>
        <v/>
      </c>
      <c r="L12" s="459"/>
      <c r="M12" s="383" t="str">
        <f>IF(Pคุณลักษณะ!Z13="","",Pคุณลักษณะ!Z13)</f>
        <v/>
      </c>
      <c r="N12" s="383" t="str">
        <f>IF(การอ่าน!M12="","",การอ่าน!M12)</f>
        <v/>
      </c>
      <c r="O12" s="384"/>
      <c r="P12" s="229"/>
      <c r="Q12" s="390"/>
    </row>
    <row r="13" spans="2:17" s="231" customFormat="1" ht="17.100000000000001" customHeight="1">
      <c r="B13" s="390"/>
      <c r="C13" s="229"/>
      <c r="D13" s="381" t="str">
        <f>IF(ข้อมูลนร.2!D11="","",ข้อมูลนร.2!D11)</f>
        <v/>
      </c>
      <c r="E13" s="381" t="str">
        <f>IF(ข้อมูลนร.2!E11="","",ข้อมูลนร.2!E11)</f>
        <v/>
      </c>
      <c r="F13" s="382" t="str">
        <f>IF(ข้อมูลนร.2!G11="","",ข้อมูลนร.2!G11)</f>
        <v/>
      </c>
      <c r="G13" s="389" t="str">
        <f>IF(คะแนน1!AT13="","",คะแนน1!AT13)</f>
        <v/>
      </c>
      <c r="H13" s="383" t="str">
        <f>IF(คะแนน1!AU13="","",คะแนน1!AU13)</f>
        <v/>
      </c>
      <c r="I13" s="383" t="str">
        <f>IF(คะแนน1!AW13="","",คะแนน1!AW13)</f>
        <v/>
      </c>
      <c r="J13" s="389" t="str">
        <f>IF(คะแนน1!AX13="","",คะแนน1!AX13)</f>
        <v/>
      </c>
      <c r="K13" s="383" t="str">
        <f>IF(คะแนน1!AY13="","",คะแนน1!AY13)</f>
        <v/>
      </c>
      <c r="L13" s="459"/>
      <c r="M13" s="383" t="str">
        <f>IF(Pคุณลักษณะ!Z14="","",Pคุณลักษณะ!Z14)</f>
        <v/>
      </c>
      <c r="N13" s="383" t="str">
        <f>IF(การอ่าน!M13="","",การอ่าน!M13)</f>
        <v/>
      </c>
      <c r="O13" s="384"/>
      <c r="P13" s="229"/>
      <c r="Q13" s="390"/>
    </row>
    <row r="14" spans="2:17" s="231" customFormat="1" ht="17.100000000000001" customHeight="1">
      <c r="B14" s="390"/>
      <c r="C14" s="229"/>
      <c r="D14" s="381" t="str">
        <f>IF(ข้อมูลนร.2!D12="","",ข้อมูลนร.2!D12)</f>
        <v/>
      </c>
      <c r="E14" s="381" t="str">
        <f>IF(ข้อมูลนร.2!E12="","",ข้อมูลนร.2!E12)</f>
        <v/>
      </c>
      <c r="F14" s="382" t="str">
        <f>IF(ข้อมูลนร.2!G12="","",ข้อมูลนร.2!G12)</f>
        <v/>
      </c>
      <c r="G14" s="389" t="str">
        <f>IF(คะแนน1!AT14="","",คะแนน1!AT14)</f>
        <v/>
      </c>
      <c r="H14" s="383" t="str">
        <f>IF(คะแนน1!AU14="","",คะแนน1!AU14)</f>
        <v/>
      </c>
      <c r="I14" s="383" t="str">
        <f>IF(คะแนน1!AW14="","",คะแนน1!AW14)</f>
        <v/>
      </c>
      <c r="J14" s="389" t="str">
        <f>IF(คะแนน1!AX14="","",คะแนน1!AX14)</f>
        <v/>
      </c>
      <c r="K14" s="383" t="str">
        <f>IF(คะแนน1!AY14="","",คะแนน1!AY14)</f>
        <v/>
      </c>
      <c r="L14" s="459"/>
      <c r="M14" s="383" t="str">
        <f>IF(Pคุณลักษณะ!Z15="","",Pคุณลักษณะ!Z15)</f>
        <v/>
      </c>
      <c r="N14" s="383" t="str">
        <f>IF(การอ่าน!M14="","",การอ่าน!M14)</f>
        <v/>
      </c>
      <c r="O14" s="384"/>
      <c r="P14" s="229"/>
      <c r="Q14" s="390"/>
    </row>
    <row r="15" spans="2:17" s="231" customFormat="1" ht="17.100000000000001" customHeight="1">
      <c r="B15" s="390"/>
      <c r="C15" s="229"/>
      <c r="D15" s="381" t="str">
        <f>IF(ข้อมูลนร.2!D13="","",ข้อมูลนร.2!D13)</f>
        <v/>
      </c>
      <c r="E15" s="381" t="str">
        <f>IF(ข้อมูลนร.2!E13="","",ข้อมูลนร.2!E13)</f>
        <v/>
      </c>
      <c r="F15" s="382" t="str">
        <f>IF(ข้อมูลนร.2!G13="","",ข้อมูลนร.2!G13)</f>
        <v/>
      </c>
      <c r="G15" s="389" t="str">
        <f>IF(คะแนน1!AT15="","",คะแนน1!AT15)</f>
        <v/>
      </c>
      <c r="H15" s="383" t="str">
        <f>IF(คะแนน1!AU15="","",คะแนน1!AU15)</f>
        <v/>
      </c>
      <c r="I15" s="383" t="str">
        <f>IF(คะแนน1!AW15="","",คะแนน1!AW15)</f>
        <v/>
      </c>
      <c r="J15" s="389" t="str">
        <f>IF(คะแนน1!AX15="","",คะแนน1!AX15)</f>
        <v/>
      </c>
      <c r="K15" s="383" t="str">
        <f>IF(คะแนน1!AY15="","",คะแนน1!AY15)</f>
        <v/>
      </c>
      <c r="L15" s="459"/>
      <c r="M15" s="383" t="str">
        <f>IF(Pคุณลักษณะ!Z16="","",Pคุณลักษณะ!Z16)</f>
        <v/>
      </c>
      <c r="N15" s="383" t="str">
        <f>IF(การอ่าน!M15="","",การอ่าน!M15)</f>
        <v/>
      </c>
      <c r="O15" s="384"/>
      <c r="P15" s="229"/>
      <c r="Q15" s="390"/>
    </row>
    <row r="16" spans="2:17" s="231" customFormat="1" ht="17.100000000000001" customHeight="1">
      <c r="B16" s="390"/>
      <c r="C16" s="229"/>
      <c r="D16" s="381" t="str">
        <f>IF(ข้อมูลนร.2!D14="","",ข้อมูลนร.2!D14)</f>
        <v/>
      </c>
      <c r="E16" s="381" t="str">
        <f>IF(ข้อมูลนร.2!E14="","",ข้อมูลนร.2!E14)</f>
        <v/>
      </c>
      <c r="F16" s="382" t="str">
        <f>IF(ข้อมูลนร.2!G14="","",ข้อมูลนร.2!G14)</f>
        <v/>
      </c>
      <c r="G16" s="389" t="str">
        <f>IF(คะแนน1!AT16="","",คะแนน1!AT16)</f>
        <v/>
      </c>
      <c r="H16" s="383" t="str">
        <f>IF(คะแนน1!AU16="","",คะแนน1!AU16)</f>
        <v/>
      </c>
      <c r="I16" s="383" t="str">
        <f>IF(คะแนน1!AW16="","",คะแนน1!AW16)</f>
        <v/>
      </c>
      <c r="J16" s="389" t="str">
        <f>IF(คะแนน1!AX16="","",คะแนน1!AX16)</f>
        <v/>
      </c>
      <c r="K16" s="383" t="str">
        <f>IF(คะแนน1!AY16="","",คะแนน1!AY16)</f>
        <v/>
      </c>
      <c r="L16" s="459"/>
      <c r="M16" s="383" t="str">
        <f>IF(Pคุณลักษณะ!Z17="","",Pคุณลักษณะ!Z17)</f>
        <v/>
      </c>
      <c r="N16" s="383" t="str">
        <f>IF(การอ่าน!M16="","",การอ่าน!M16)</f>
        <v/>
      </c>
      <c r="O16" s="384"/>
      <c r="P16" s="229"/>
      <c r="Q16" s="390"/>
    </row>
    <row r="17" spans="2:17" s="231" customFormat="1" ht="17.100000000000001" customHeight="1">
      <c r="B17" s="390"/>
      <c r="C17" s="229"/>
      <c r="D17" s="381" t="str">
        <f>IF(ข้อมูลนร.2!D15="","",ข้อมูลนร.2!D15)</f>
        <v/>
      </c>
      <c r="E17" s="381" t="str">
        <f>IF(ข้อมูลนร.2!E15="","",ข้อมูลนร.2!E15)</f>
        <v/>
      </c>
      <c r="F17" s="382" t="str">
        <f>IF(ข้อมูลนร.2!G15="","",ข้อมูลนร.2!G15)</f>
        <v/>
      </c>
      <c r="G17" s="389" t="str">
        <f>IF(คะแนน1!AT17="","",คะแนน1!AT17)</f>
        <v/>
      </c>
      <c r="H17" s="383" t="str">
        <f>IF(คะแนน1!AU17="","",คะแนน1!AU17)</f>
        <v/>
      </c>
      <c r="I17" s="383" t="str">
        <f>IF(คะแนน1!AW17="","",คะแนน1!AW17)</f>
        <v/>
      </c>
      <c r="J17" s="389" t="str">
        <f>IF(คะแนน1!AX17="","",คะแนน1!AX17)</f>
        <v/>
      </c>
      <c r="K17" s="383" t="str">
        <f>IF(คะแนน1!AY17="","",คะแนน1!AY17)</f>
        <v/>
      </c>
      <c r="L17" s="459"/>
      <c r="M17" s="383" t="str">
        <f>IF(Pคุณลักษณะ!Z18="","",Pคุณลักษณะ!Z18)</f>
        <v/>
      </c>
      <c r="N17" s="383" t="str">
        <f>IF(การอ่าน!M17="","",การอ่าน!M17)</f>
        <v/>
      </c>
      <c r="O17" s="384"/>
      <c r="P17" s="229"/>
      <c r="Q17" s="390"/>
    </row>
    <row r="18" spans="2:17" s="231" customFormat="1" ht="17.100000000000001" customHeight="1">
      <c r="B18" s="390"/>
      <c r="C18" s="229"/>
      <c r="D18" s="381" t="str">
        <f>IF(ข้อมูลนร.2!D16="","",ข้อมูลนร.2!D16)</f>
        <v/>
      </c>
      <c r="E18" s="381" t="str">
        <f>IF(ข้อมูลนร.2!E16="","",ข้อมูลนร.2!E16)</f>
        <v/>
      </c>
      <c r="F18" s="382" t="str">
        <f>IF(ข้อมูลนร.2!G16="","",ข้อมูลนร.2!G16)</f>
        <v/>
      </c>
      <c r="G18" s="389" t="str">
        <f>IF(คะแนน1!AT18="","",คะแนน1!AT18)</f>
        <v/>
      </c>
      <c r="H18" s="383" t="str">
        <f>IF(คะแนน1!AU18="","",คะแนน1!AU18)</f>
        <v/>
      </c>
      <c r="I18" s="383" t="str">
        <f>IF(คะแนน1!AW18="","",คะแนน1!AW18)</f>
        <v/>
      </c>
      <c r="J18" s="389" t="str">
        <f>IF(คะแนน1!AX18="","",คะแนน1!AX18)</f>
        <v/>
      </c>
      <c r="K18" s="383" t="str">
        <f>IF(คะแนน1!AY18="","",คะแนน1!AY18)</f>
        <v/>
      </c>
      <c r="L18" s="459"/>
      <c r="M18" s="383" t="str">
        <f>IF(Pคุณลักษณะ!Z19="","",Pคุณลักษณะ!Z19)</f>
        <v/>
      </c>
      <c r="N18" s="383" t="str">
        <f>IF(การอ่าน!M18="","",การอ่าน!M18)</f>
        <v/>
      </c>
      <c r="O18" s="384"/>
      <c r="P18" s="229"/>
      <c r="Q18" s="390"/>
    </row>
    <row r="19" spans="2:17" s="231" customFormat="1" ht="17.100000000000001" customHeight="1">
      <c r="B19" s="390"/>
      <c r="C19" s="229"/>
      <c r="D19" s="381" t="str">
        <f>IF(ข้อมูลนร.2!D17="","",ข้อมูลนร.2!D17)</f>
        <v/>
      </c>
      <c r="E19" s="381" t="str">
        <f>IF(ข้อมูลนร.2!E17="","",ข้อมูลนร.2!E17)</f>
        <v/>
      </c>
      <c r="F19" s="382" t="str">
        <f>IF(ข้อมูลนร.2!G17="","",ข้อมูลนร.2!G17)</f>
        <v/>
      </c>
      <c r="G19" s="389" t="str">
        <f>IF(คะแนน1!AT19="","",คะแนน1!AT19)</f>
        <v/>
      </c>
      <c r="H19" s="383" t="str">
        <f>IF(คะแนน1!AU19="","",คะแนน1!AU19)</f>
        <v/>
      </c>
      <c r="I19" s="383" t="str">
        <f>IF(คะแนน1!AW19="","",คะแนน1!AW19)</f>
        <v/>
      </c>
      <c r="J19" s="389" t="str">
        <f>IF(คะแนน1!AX19="","",คะแนน1!AX19)</f>
        <v/>
      </c>
      <c r="K19" s="383" t="str">
        <f>IF(คะแนน1!AY19="","",คะแนน1!AY19)</f>
        <v/>
      </c>
      <c r="L19" s="459"/>
      <c r="M19" s="383" t="str">
        <f>IF(Pคุณลักษณะ!Z20="","",Pคุณลักษณะ!Z20)</f>
        <v/>
      </c>
      <c r="N19" s="383" t="str">
        <f>IF(การอ่าน!M19="","",การอ่าน!M19)</f>
        <v/>
      </c>
      <c r="O19" s="384"/>
      <c r="P19" s="229"/>
      <c r="Q19" s="390"/>
    </row>
    <row r="20" spans="2:17" s="231" customFormat="1" ht="17.100000000000001" customHeight="1">
      <c r="B20" s="390"/>
      <c r="C20" s="229"/>
      <c r="D20" s="381" t="str">
        <f>IF(ข้อมูลนร.2!D18="","",ข้อมูลนร.2!D18)</f>
        <v/>
      </c>
      <c r="E20" s="381" t="str">
        <f>IF(ข้อมูลนร.2!E18="","",ข้อมูลนร.2!E18)</f>
        <v/>
      </c>
      <c r="F20" s="382" t="str">
        <f>IF(ข้อมูลนร.2!G18="","",ข้อมูลนร.2!G18)</f>
        <v/>
      </c>
      <c r="G20" s="389" t="str">
        <f>IF(คะแนน1!AT20="","",คะแนน1!AT20)</f>
        <v/>
      </c>
      <c r="H20" s="383" t="str">
        <f>IF(คะแนน1!AU20="","",คะแนน1!AU20)</f>
        <v/>
      </c>
      <c r="I20" s="383" t="str">
        <f>IF(คะแนน1!AW20="","",คะแนน1!AW20)</f>
        <v/>
      </c>
      <c r="J20" s="389" t="str">
        <f>IF(คะแนน1!AX20="","",คะแนน1!AX20)</f>
        <v/>
      </c>
      <c r="K20" s="383" t="str">
        <f>IF(คะแนน1!AY20="","",คะแนน1!AY20)</f>
        <v/>
      </c>
      <c r="L20" s="459"/>
      <c r="M20" s="383" t="str">
        <f>IF(Pคุณลักษณะ!Z21="","",Pคุณลักษณะ!Z21)</f>
        <v/>
      </c>
      <c r="N20" s="383" t="str">
        <f>IF(การอ่าน!M20="","",การอ่าน!M20)</f>
        <v/>
      </c>
      <c r="O20" s="384"/>
      <c r="P20" s="229"/>
      <c r="Q20" s="390"/>
    </row>
    <row r="21" spans="2:17" s="231" customFormat="1" ht="17.100000000000001" customHeight="1">
      <c r="B21" s="390"/>
      <c r="C21" s="229"/>
      <c r="D21" s="381" t="str">
        <f>IF(ข้อมูลนร.2!D19="","",ข้อมูลนร.2!D19)</f>
        <v/>
      </c>
      <c r="E21" s="381" t="str">
        <f>IF(ข้อมูลนร.2!E19="","",ข้อมูลนร.2!E19)</f>
        <v/>
      </c>
      <c r="F21" s="382" t="str">
        <f>IF(ข้อมูลนร.2!G19="","",ข้อมูลนร.2!G19)</f>
        <v/>
      </c>
      <c r="G21" s="389" t="str">
        <f>IF(คะแนน1!AT21="","",คะแนน1!AT21)</f>
        <v/>
      </c>
      <c r="H21" s="383" t="str">
        <f>IF(คะแนน1!AU21="","",คะแนน1!AU21)</f>
        <v/>
      </c>
      <c r="I21" s="383" t="str">
        <f>IF(คะแนน1!AW21="","",คะแนน1!AW21)</f>
        <v/>
      </c>
      <c r="J21" s="389" t="str">
        <f>IF(คะแนน1!AX21="","",คะแนน1!AX21)</f>
        <v/>
      </c>
      <c r="K21" s="383" t="str">
        <f>IF(คะแนน1!AY21="","",คะแนน1!AY21)</f>
        <v/>
      </c>
      <c r="L21" s="459"/>
      <c r="M21" s="383" t="str">
        <f>IF(Pคุณลักษณะ!Z22="","",Pคุณลักษณะ!Z22)</f>
        <v/>
      </c>
      <c r="N21" s="383" t="str">
        <f>IF(การอ่าน!M21="","",การอ่าน!M21)</f>
        <v/>
      </c>
      <c r="O21" s="384"/>
      <c r="P21" s="229"/>
      <c r="Q21" s="390"/>
    </row>
    <row r="22" spans="2:17" s="231" customFormat="1" ht="17.100000000000001" customHeight="1">
      <c r="B22" s="390"/>
      <c r="C22" s="229"/>
      <c r="D22" s="381" t="str">
        <f>IF(ข้อมูลนร.2!D20="","",ข้อมูลนร.2!D20)</f>
        <v/>
      </c>
      <c r="E22" s="381" t="str">
        <f>IF(ข้อมูลนร.2!E20="","",ข้อมูลนร.2!E20)</f>
        <v/>
      </c>
      <c r="F22" s="382" t="str">
        <f>IF(ข้อมูลนร.2!G20="","",ข้อมูลนร.2!G20)</f>
        <v/>
      </c>
      <c r="G22" s="389" t="str">
        <f>IF(คะแนน1!AT22="","",คะแนน1!AT22)</f>
        <v/>
      </c>
      <c r="H22" s="383" t="str">
        <f>IF(คะแนน1!AU22="","",คะแนน1!AU22)</f>
        <v/>
      </c>
      <c r="I22" s="383" t="str">
        <f>IF(คะแนน1!AW22="","",คะแนน1!AW22)</f>
        <v/>
      </c>
      <c r="J22" s="389" t="str">
        <f>IF(คะแนน1!AX22="","",คะแนน1!AX22)</f>
        <v/>
      </c>
      <c r="K22" s="383" t="str">
        <f>IF(คะแนน1!AY22="","",คะแนน1!AY22)</f>
        <v/>
      </c>
      <c r="L22" s="459"/>
      <c r="M22" s="383" t="str">
        <f>IF(Pคุณลักษณะ!Z23="","",Pคุณลักษณะ!Z23)</f>
        <v/>
      </c>
      <c r="N22" s="383" t="str">
        <f>IF(การอ่าน!M22="","",การอ่าน!M22)</f>
        <v/>
      </c>
      <c r="O22" s="384"/>
      <c r="P22" s="229"/>
      <c r="Q22" s="390"/>
    </row>
    <row r="23" spans="2:17" s="231" customFormat="1" ht="17.100000000000001" customHeight="1">
      <c r="B23" s="390"/>
      <c r="C23" s="229"/>
      <c r="D23" s="381" t="str">
        <f>IF(ข้อมูลนร.2!D21="","",ข้อมูลนร.2!D21)</f>
        <v/>
      </c>
      <c r="E23" s="381" t="str">
        <f>IF(ข้อมูลนร.2!E21="","",ข้อมูลนร.2!E21)</f>
        <v/>
      </c>
      <c r="F23" s="382" t="str">
        <f>IF(ข้อมูลนร.2!G21="","",ข้อมูลนร.2!G21)</f>
        <v/>
      </c>
      <c r="G23" s="389" t="str">
        <f>IF(คะแนน1!AT23="","",คะแนน1!AT23)</f>
        <v/>
      </c>
      <c r="H23" s="383" t="str">
        <f>IF(คะแนน1!AU23="","",คะแนน1!AU23)</f>
        <v/>
      </c>
      <c r="I23" s="383" t="str">
        <f>IF(คะแนน1!AW23="","",คะแนน1!AW23)</f>
        <v/>
      </c>
      <c r="J23" s="389" t="str">
        <f>IF(คะแนน1!AX23="","",คะแนน1!AX23)</f>
        <v/>
      </c>
      <c r="K23" s="383" t="str">
        <f>IF(คะแนน1!AY23="","",คะแนน1!AY23)</f>
        <v/>
      </c>
      <c r="L23" s="459"/>
      <c r="M23" s="383" t="str">
        <f>IF(Pคุณลักษณะ!Z24="","",Pคุณลักษณะ!Z24)</f>
        <v/>
      </c>
      <c r="N23" s="383" t="str">
        <f>IF(การอ่าน!M23="","",การอ่าน!M23)</f>
        <v/>
      </c>
      <c r="O23" s="384"/>
      <c r="P23" s="229"/>
      <c r="Q23" s="390"/>
    </row>
    <row r="24" spans="2:17" s="231" customFormat="1" ht="17.100000000000001" customHeight="1">
      <c r="B24" s="390"/>
      <c r="C24" s="229"/>
      <c r="D24" s="381" t="str">
        <f>IF(ข้อมูลนร.2!D22="","",ข้อมูลนร.2!D22)</f>
        <v/>
      </c>
      <c r="E24" s="381" t="str">
        <f>IF(ข้อมูลนร.2!E22="","",ข้อมูลนร.2!E22)</f>
        <v/>
      </c>
      <c r="F24" s="382" t="str">
        <f>IF(ข้อมูลนร.2!G22="","",ข้อมูลนร.2!G22)</f>
        <v/>
      </c>
      <c r="G24" s="389" t="str">
        <f>IF(คะแนน1!AT24="","",คะแนน1!AT24)</f>
        <v/>
      </c>
      <c r="H24" s="383" t="str">
        <f>IF(คะแนน1!AU24="","",คะแนน1!AU24)</f>
        <v/>
      </c>
      <c r="I24" s="383" t="str">
        <f>IF(คะแนน1!AW24="","",คะแนน1!AW24)</f>
        <v/>
      </c>
      <c r="J24" s="389" t="str">
        <f>IF(คะแนน1!AX24="","",คะแนน1!AX24)</f>
        <v/>
      </c>
      <c r="K24" s="383" t="str">
        <f>IF(คะแนน1!AY24="","",คะแนน1!AY24)</f>
        <v/>
      </c>
      <c r="L24" s="459"/>
      <c r="M24" s="383" t="str">
        <f>IF(Pคุณลักษณะ!Z25="","",Pคุณลักษณะ!Z25)</f>
        <v/>
      </c>
      <c r="N24" s="383" t="str">
        <f>IF(การอ่าน!M24="","",การอ่าน!M24)</f>
        <v/>
      </c>
      <c r="O24" s="384"/>
      <c r="P24" s="229"/>
      <c r="Q24" s="390"/>
    </row>
    <row r="25" spans="2:17" s="231" customFormat="1" ht="17.100000000000001" customHeight="1">
      <c r="B25" s="390"/>
      <c r="C25" s="229"/>
      <c r="D25" s="381" t="str">
        <f>IF(ข้อมูลนร.2!D23="","",ข้อมูลนร.2!D23)</f>
        <v/>
      </c>
      <c r="E25" s="381" t="str">
        <f>IF(ข้อมูลนร.2!E23="","",ข้อมูลนร.2!E23)</f>
        <v/>
      </c>
      <c r="F25" s="382" t="str">
        <f>IF(ข้อมูลนร.2!G23="","",ข้อมูลนร.2!G23)</f>
        <v/>
      </c>
      <c r="G25" s="389" t="str">
        <f>IF(คะแนน1!AT25="","",คะแนน1!AT25)</f>
        <v/>
      </c>
      <c r="H25" s="383" t="str">
        <f>IF(คะแนน1!AU25="","",คะแนน1!AU25)</f>
        <v/>
      </c>
      <c r="I25" s="383" t="str">
        <f>IF(คะแนน1!AW25="","",คะแนน1!AW25)</f>
        <v/>
      </c>
      <c r="J25" s="389" t="str">
        <f>IF(คะแนน1!AX25="","",คะแนน1!AX25)</f>
        <v/>
      </c>
      <c r="K25" s="383" t="str">
        <f>IF(คะแนน1!AY25="","",คะแนน1!AY25)</f>
        <v/>
      </c>
      <c r="L25" s="459"/>
      <c r="M25" s="383" t="str">
        <f>IF(Pคุณลักษณะ!Z26="","",Pคุณลักษณะ!Z26)</f>
        <v/>
      </c>
      <c r="N25" s="383" t="str">
        <f>IF(การอ่าน!M25="","",การอ่าน!M25)</f>
        <v/>
      </c>
      <c r="O25" s="384"/>
      <c r="P25" s="229"/>
      <c r="Q25" s="390"/>
    </row>
    <row r="26" spans="2:17" s="231" customFormat="1" ht="17.100000000000001" customHeight="1">
      <c r="B26" s="390"/>
      <c r="C26" s="229"/>
      <c r="D26" s="381" t="str">
        <f>IF(ข้อมูลนร.2!D24="","",ข้อมูลนร.2!D24)</f>
        <v/>
      </c>
      <c r="E26" s="381" t="str">
        <f>IF(ข้อมูลนร.2!E24="","",ข้อมูลนร.2!E24)</f>
        <v/>
      </c>
      <c r="F26" s="382" t="str">
        <f>IF(ข้อมูลนร.2!G24="","",ข้อมูลนร.2!G24)</f>
        <v/>
      </c>
      <c r="G26" s="389" t="str">
        <f>IF(คะแนน1!AT26="","",คะแนน1!AT26)</f>
        <v/>
      </c>
      <c r="H26" s="383" t="str">
        <f>IF(คะแนน1!AU26="","",คะแนน1!AU26)</f>
        <v/>
      </c>
      <c r="I26" s="383" t="str">
        <f>IF(คะแนน1!AW26="","",คะแนน1!AW26)</f>
        <v/>
      </c>
      <c r="J26" s="389" t="str">
        <f>IF(คะแนน1!AX26="","",คะแนน1!AX26)</f>
        <v/>
      </c>
      <c r="K26" s="383" t="str">
        <f>IF(คะแนน1!AY26="","",คะแนน1!AY26)</f>
        <v/>
      </c>
      <c r="L26" s="459"/>
      <c r="M26" s="383" t="str">
        <f>IF(Pคุณลักษณะ!Z27="","",Pคุณลักษณะ!Z27)</f>
        <v/>
      </c>
      <c r="N26" s="383" t="str">
        <f>IF(การอ่าน!M26="","",การอ่าน!M26)</f>
        <v/>
      </c>
      <c r="O26" s="384"/>
      <c r="P26" s="229"/>
      <c r="Q26" s="390"/>
    </row>
    <row r="27" spans="2:17" s="231" customFormat="1" ht="17.100000000000001" customHeight="1">
      <c r="B27" s="390"/>
      <c r="C27" s="229"/>
      <c r="D27" s="381" t="str">
        <f>IF(ข้อมูลนร.2!D25="","",ข้อมูลนร.2!D25)</f>
        <v/>
      </c>
      <c r="E27" s="381" t="str">
        <f>IF(ข้อมูลนร.2!E25="","",ข้อมูลนร.2!E25)</f>
        <v/>
      </c>
      <c r="F27" s="382" t="str">
        <f>IF(ข้อมูลนร.2!G25="","",ข้อมูลนร.2!G25)</f>
        <v/>
      </c>
      <c r="G27" s="389" t="str">
        <f>IF(คะแนน1!AT27="","",คะแนน1!AT27)</f>
        <v/>
      </c>
      <c r="H27" s="383" t="str">
        <f>IF(คะแนน1!AU27="","",คะแนน1!AU27)</f>
        <v/>
      </c>
      <c r="I27" s="383" t="str">
        <f>IF(คะแนน1!AW27="","",คะแนน1!AW27)</f>
        <v/>
      </c>
      <c r="J27" s="389" t="str">
        <f>IF(คะแนน1!AX27="","",คะแนน1!AX27)</f>
        <v/>
      </c>
      <c r="K27" s="383" t="str">
        <f>IF(คะแนน1!AY27="","",คะแนน1!AY27)</f>
        <v/>
      </c>
      <c r="L27" s="459"/>
      <c r="M27" s="383" t="str">
        <f>IF(Pคุณลักษณะ!Z28="","",Pคุณลักษณะ!Z28)</f>
        <v/>
      </c>
      <c r="N27" s="383" t="str">
        <f>IF(การอ่าน!M27="","",การอ่าน!M27)</f>
        <v/>
      </c>
      <c r="O27" s="384"/>
      <c r="P27" s="229"/>
      <c r="Q27" s="390"/>
    </row>
    <row r="28" spans="2:17" s="231" customFormat="1" ht="17.100000000000001" customHeight="1">
      <c r="B28" s="390"/>
      <c r="C28" s="229"/>
      <c r="D28" s="381" t="str">
        <f>IF(ข้อมูลนร.2!D26="","",ข้อมูลนร.2!D26)</f>
        <v/>
      </c>
      <c r="E28" s="381" t="str">
        <f>IF(ข้อมูลนร.2!E26="","",ข้อมูลนร.2!E26)</f>
        <v/>
      </c>
      <c r="F28" s="382" t="str">
        <f>IF(ข้อมูลนร.2!G26="","",ข้อมูลนร.2!G26)</f>
        <v/>
      </c>
      <c r="G28" s="389" t="str">
        <f>IF(คะแนน1!AT28="","",คะแนน1!AT28)</f>
        <v/>
      </c>
      <c r="H28" s="383" t="str">
        <f>IF(คะแนน1!AU28="","",คะแนน1!AU28)</f>
        <v/>
      </c>
      <c r="I28" s="383" t="str">
        <f>IF(คะแนน1!AW28="","",คะแนน1!AW28)</f>
        <v/>
      </c>
      <c r="J28" s="389" t="str">
        <f>IF(คะแนน1!AX28="","",คะแนน1!AX28)</f>
        <v/>
      </c>
      <c r="K28" s="383" t="str">
        <f>IF(คะแนน1!AY28="","",คะแนน1!AY28)</f>
        <v/>
      </c>
      <c r="L28" s="459"/>
      <c r="M28" s="383" t="str">
        <f>IF(Pคุณลักษณะ!Z29="","",Pคุณลักษณะ!Z29)</f>
        <v/>
      </c>
      <c r="N28" s="383" t="str">
        <f>IF(การอ่าน!M28="","",การอ่าน!M28)</f>
        <v/>
      </c>
      <c r="O28" s="384"/>
      <c r="P28" s="229"/>
      <c r="Q28" s="390"/>
    </row>
    <row r="29" spans="2:17" s="231" customFormat="1" ht="17.100000000000001" customHeight="1">
      <c r="B29" s="390"/>
      <c r="C29" s="229"/>
      <c r="D29" s="381" t="str">
        <f>IF(ข้อมูลนร.2!D27="","",ข้อมูลนร.2!D27)</f>
        <v/>
      </c>
      <c r="E29" s="381" t="str">
        <f>IF(ข้อมูลนร.2!E27="","",ข้อมูลนร.2!E27)</f>
        <v/>
      </c>
      <c r="F29" s="382" t="str">
        <f>IF(ข้อมูลนร.2!G27="","",ข้อมูลนร.2!G27)</f>
        <v/>
      </c>
      <c r="G29" s="389" t="str">
        <f>IF(คะแนน1!AT29="","",คะแนน1!AT29)</f>
        <v/>
      </c>
      <c r="H29" s="383" t="str">
        <f>IF(คะแนน1!AU29="","",คะแนน1!AU29)</f>
        <v/>
      </c>
      <c r="I29" s="383" t="str">
        <f>IF(คะแนน1!AW29="","",คะแนน1!AW29)</f>
        <v/>
      </c>
      <c r="J29" s="389" t="str">
        <f>IF(คะแนน1!AX29="","",คะแนน1!AX29)</f>
        <v/>
      </c>
      <c r="K29" s="383" t="str">
        <f>IF(คะแนน1!AY29="","",คะแนน1!AY29)</f>
        <v/>
      </c>
      <c r="L29" s="459"/>
      <c r="M29" s="383" t="str">
        <f>IF(Pคุณลักษณะ!Z30="","",Pคุณลักษณะ!Z30)</f>
        <v/>
      </c>
      <c r="N29" s="383" t="str">
        <f>IF(การอ่าน!M29="","",การอ่าน!M29)</f>
        <v/>
      </c>
      <c r="O29" s="384"/>
      <c r="P29" s="229"/>
      <c r="Q29" s="390"/>
    </row>
    <row r="30" spans="2:17" s="231" customFormat="1" ht="17.100000000000001" customHeight="1">
      <c r="B30" s="390"/>
      <c r="C30" s="229"/>
      <c r="D30" s="381" t="str">
        <f>IF(ข้อมูลนร.2!D28="","",ข้อมูลนร.2!D28)</f>
        <v/>
      </c>
      <c r="E30" s="381" t="str">
        <f>IF(ข้อมูลนร.2!E28="","",ข้อมูลนร.2!E28)</f>
        <v/>
      </c>
      <c r="F30" s="382" t="str">
        <f>IF(ข้อมูลนร.2!G28="","",ข้อมูลนร.2!G28)</f>
        <v/>
      </c>
      <c r="G30" s="389" t="str">
        <f>IF(คะแนน1!AT30="","",คะแนน1!AT30)</f>
        <v/>
      </c>
      <c r="H30" s="383" t="str">
        <f>IF(คะแนน1!AU30="","",คะแนน1!AU30)</f>
        <v/>
      </c>
      <c r="I30" s="383" t="str">
        <f>IF(คะแนน1!AW30="","",คะแนน1!AW30)</f>
        <v/>
      </c>
      <c r="J30" s="389" t="str">
        <f>IF(คะแนน1!AX30="","",คะแนน1!AX30)</f>
        <v/>
      </c>
      <c r="K30" s="383" t="str">
        <f>IF(คะแนน1!AY30="","",คะแนน1!AY30)</f>
        <v/>
      </c>
      <c r="L30" s="459"/>
      <c r="M30" s="383" t="str">
        <f>IF(Pคุณลักษณะ!Z31="","",Pคุณลักษณะ!Z31)</f>
        <v/>
      </c>
      <c r="N30" s="383" t="str">
        <f>IF(การอ่าน!M30="","",การอ่าน!M30)</f>
        <v/>
      </c>
      <c r="O30" s="384"/>
      <c r="P30" s="229"/>
      <c r="Q30" s="390"/>
    </row>
    <row r="31" spans="2:17" s="231" customFormat="1" ht="17.100000000000001" customHeight="1">
      <c r="B31" s="390"/>
      <c r="C31" s="229"/>
      <c r="D31" s="381" t="str">
        <f>IF(ข้อมูลนร.2!D29="","",ข้อมูลนร.2!D29)</f>
        <v/>
      </c>
      <c r="E31" s="381" t="str">
        <f>IF(ข้อมูลนร.2!E29="","",ข้อมูลนร.2!E29)</f>
        <v/>
      </c>
      <c r="F31" s="382" t="str">
        <f>IF(ข้อมูลนร.2!G29="","",ข้อมูลนร.2!G29)</f>
        <v/>
      </c>
      <c r="G31" s="389" t="str">
        <f>IF(คะแนน1!AT31="","",คะแนน1!AT31)</f>
        <v/>
      </c>
      <c r="H31" s="383" t="str">
        <f>IF(คะแนน1!AU31="","",คะแนน1!AU31)</f>
        <v/>
      </c>
      <c r="I31" s="383" t="str">
        <f>IF(คะแนน1!AW31="","",คะแนน1!AW31)</f>
        <v/>
      </c>
      <c r="J31" s="389" t="str">
        <f>IF(คะแนน1!AX31="","",คะแนน1!AX31)</f>
        <v/>
      </c>
      <c r="K31" s="383" t="str">
        <f>IF(คะแนน1!AY31="","",คะแนน1!AY31)</f>
        <v/>
      </c>
      <c r="L31" s="459"/>
      <c r="M31" s="383" t="str">
        <f>IF(Pคุณลักษณะ!Z32="","",Pคุณลักษณะ!Z32)</f>
        <v/>
      </c>
      <c r="N31" s="383" t="str">
        <f>IF(การอ่าน!M31="","",การอ่าน!M31)</f>
        <v/>
      </c>
      <c r="O31" s="384"/>
      <c r="P31" s="229"/>
      <c r="Q31" s="390"/>
    </row>
    <row r="32" spans="2:17" s="231" customFormat="1" ht="17.100000000000001" customHeight="1">
      <c r="B32" s="390"/>
      <c r="C32" s="229"/>
      <c r="D32" s="381" t="str">
        <f>IF(ข้อมูลนร.2!D30="","",ข้อมูลนร.2!D30)</f>
        <v/>
      </c>
      <c r="E32" s="381" t="str">
        <f>IF(ข้อมูลนร.2!E30="","",ข้อมูลนร.2!E30)</f>
        <v/>
      </c>
      <c r="F32" s="382" t="str">
        <f>IF(ข้อมูลนร.2!G30="","",ข้อมูลนร.2!G30)</f>
        <v/>
      </c>
      <c r="G32" s="389" t="str">
        <f>IF(คะแนน1!AT32="","",คะแนน1!AT32)</f>
        <v/>
      </c>
      <c r="H32" s="383" t="str">
        <f>IF(คะแนน1!AU32="","",คะแนน1!AU32)</f>
        <v/>
      </c>
      <c r="I32" s="383" t="str">
        <f>IF(คะแนน1!AW32="","",คะแนน1!AW32)</f>
        <v/>
      </c>
      <c r="J32" s="389" t="str">
        <f>IF(คะแนน1!AX32="","",คะแนน1!AX32)</f>
        <v/>
      </c>
      <c r="K32" s="383" t="str">
        <f>IF(คะแนน1!AY32="","",คะแนน1!AY32)</f>
        <v/>
      </c>
      <c r="L32" s="459"/>
      <c r="M32" s="383" t="str">
        <f>IF(Pคุณลักษณะ!Z33="","",Pคุณลักษณะ!Z33)</f>
        <v/>
      </c>
      <c r="N32" s="383" t="str">
        <f>IF(การอ่าน!M32="","",การอ่าน!M32)</f>
        <v/>
      </c>
      <c r="O32" s="384"/>
      <c r="P32" s="229"/>
      <c r="Q32" s="390"/>
    </row>
    <row r="33" spans="2:17" s="231" customFormat="1" ht="17.100000000000001" customHeight="1">
      <c r="B33" s="390"/>
      <c r="C33" s="229"/>
      <c r="D33" s="381" t="str">
        <f>IF(ข้อมูลนร.2!D31="","",ข้อมูลนร.2!D31)</f>
        <v/>
      </c>
      <c r="E33" s="381" t="str">
        <f>IF(ข้อมูลนร.2!E31="","",ข้อมูลนร.2!E31)</f>
        <v/>
      </c>
      <c r="F33" s="382" t="str">
        <f>IF(ข้อมูลนร.2!G31="","",ข้อมูลนร.2!G31)</f>
        <v/>
      </c>
      <c r="G33" s="389" t="str">
        <f>IF(คะแนน1!AT33="","",คะแนน1!AT33)</f>
        <v/>
      </c>
      <c r="H33" s="383" t="str">
        <f>IF(คะแนน1!AU33="","",คะแนน1!AU33)</f>
        <v/>
      </c>
      <c r="I33" s="383" t="str">
        <f>IF(คะแนน1!AW33="","",คะแนน1!AW33)</f>
        <v/>
      </c>
      <c r="J33" s="389" t="str">
        <f>IF(คะแนน1!AX33="","",คะแนน1!AX33)</f>
        <v/>
      </c>
      <c r="K33" s="383" t="str">
        <f>IF(คะแนน1!AY33="","",คะแนน1!AY33)</f>
        <v/>
      </c>
      <c r="L33" s="459"/>
      <c r="M33" s="383" t="str">
        <f>IF(Pคุณลักษณะ!Z34="","",Pคุณลักษณะ!Z34)</f>
        <v/>
      </c>
      <c r="N33" s="383" t="str">
        <f>IF(การอ่าน!M33="","",การอ่าน!M33)</f>
        <v/>
      </c>
      <c r="O33" s="384"/>
      <c r="P33" s="229"/>
      <c r="Q33" s="390"/>
    </row>
    <row r="34" spans="2:17" s="231" customFormat="1" ht="17.100000000000001" customHeight="1">
      <c r="B34" s="390"/>
      <c r="C34" s="229"/>
      <c r="D34" s="381" t="str">
        <f>IF(ข้อมูลนร.2!D32="","",ข้อมูลนร.2!D32)</f>
        <v/>
      </c>
      <c r="E34" s="381" t="str">
        <f>IF(ข้อมูลนร.2!E32="","",ข้อมูลนร.2!E32)</f>
        <v/>
      </c>
      <c r="F34" s="382" t="str">
        <f>IF(ข้อมูลนร.2!G32="","",ข้อมูลนร.2!G32)</f>
        <v/>
      </c>
      <c r="G34" s="389" t="str">
        <f>IF(คะแนน1!AT34="","",คะแนน1!AT34)</f>
        <v/>
      </c>
      <c r="H34" s="383" t="str">
        <f>IF(คะแนน1!AU34="","",คะแนน1!AU34)</f>
        <v/>
      </c>
      <c r="I34" s="383" t="str">
        <f>IF(คะแนน1!AW34="","",คะแนน1!AW34)</f>
        <v/>
      </c>
      <c r="J34" s="389" t="str">
        <f>IF(คะแนน1!AX34="","",คะแนน1!AX34)</f>
        <v/>
      </c>
      <c r="K34" s="383" t="str">
        <f>IF(คะแนน1!AY34="","",คะแนน1!AY34)</f>
        <v/>
      </c>
      <c r="L34" s="459"/>
      <c r="M34" s="383" t="str">
        <f>IF(Pคุณลักษณะ!Z35="","",Pคุณลักษณะ!Z35)</f>
        <v/>
      </c>
      <c r="N34" s="383" t="str">
        <f>IF(การอ่าน!M34="","",การอ่าน!M34)</f>
        <v/>
      </c>
      <c r="O34" s="384"/>
      <c r="P34" s="229"/>
      <c r="Q34" s="390"/>
    </row>
    <row r="35" spans="2:17" s="231" customFormat="1" ht="17.100000000000001" customHeight="1">
      <c r="B35" s="390"/>
      <c r="C35" s="229"/>
      <c r="D35" s="381" t="str">
        <f>IF(ข้อมูลนร.2!D33="","",ข้อมูลนร.2!D33)</f>
        <v/>
      </c>
      <c r="E35" s="381" t="str">
        <f>IF(ข้อมูลนร.2!E33="","",ข้อมูลนร.2!E33)</f>
        <v/>
      </c>
      <c r="F35" s="382" t="str">
        <f>IF(ข้อมูลนร.2!G33="","",ข้อมูลนร.2!G33)</f>
        <v/>
      </c>
      <c r="G35" s="389" t="str">
        <f>IF(คะแนน1!AT35="","",คะแนน1!AT35)</f>
        <v/>
      </c>
      <c r="H35" s="383" t="str">
        <f>IF(คะแนน1!AU35="","",คะแนน1!AU35)</f>
        <v/>
      </c>
      <c r="I35" s="383" t="str">
        <f>IF(คะแนน1!AW35="","",คะแนน1!AW35)</f>
        <v/>
      </c>
      <c r="J35" s="389" t="str">
        <f>IF(คะแนน1!AX35="","",คะแนน1!AX35)</f>
        <v/>
      </c>
      <c r="K35" s="383" t="str">
        <f>IF(คะแนน1!AY35="","",คะแนน1!AY35)</f>
        <v/>
      </c>
      <c r="L35" s="459"/>
      <c r="M35" s="383" t="str">
        <f>IF(Pคุณลักษณะ!Z36="","",Pคุณลักษณะ!Z36)</f>
        <v/>
      </c>
      <c r="N35" s="383" t="str">
        <f>IF(การอ่าน!M35="","",การอ่าน!M35)</f>
        <v/>
      </c>
      <c r="O35" s="384"/>
      <c r="P35" s="229"/>
      <c r="Q35" s="390"/>
    </row>
    <row r="36" spans="2:17" s="231" customFormat="1" ht="17.100000000000001" customHeight="1">
      <c r="B36" s="390"/>
      <c r="C36" s="229"/>
      <c r="D36" s="381" t="str">
        <f>IF(ข้อมูลนร.2!D34="","",ข้อมูลนร.2!D34)</f>
        <v/>
      </c>
      <c r="E36" s="381" t="str">
        <f>IF(ข้อมูลนร.2!E34="","",ข้อมูลนร.2!E34)</f>
        <v/>
      </c>
      <c r="F36" s="382" t="str">
        <f>IF(ข้อมูลนร.2!G34="","",ข้อมูลนร.2!G34)</f>
        <v/>
      </c>
      <c r="G36" s="389" t="str">
        <f>IF(คะแนน1!AT36="","",คะแนน1!AT36)</f>
        <v/>
      </c>
      <c r="H36" s="383" t="str">
        <f>IF(คะแนน1!AU36="","",คะแนน1!AU36)</f>
        <v/>
      </c>
      <c r="I36" s="383" t="str">
        <f>IF(คะแนน1!AW36="","",คะแนน1!AW36)</f>
        <v/>
      </c>
      <c r="J36" s="389" t="str">
        <f>IF(คะแนน1!AX36="","",คะแนน1!AX36)</f>
        <v/>
      </c>
      <c r="K36" s="383" t="str">
        <f>IF(คะแนน1!AY36="","",คะแนน1!AY36)</f>
        <v/>
      </c>
      <c r="L36" s="459"/>
      <c r="M36" s="383" t="str">
        <f>IF(Pคุณลักษณะ!Z37="","",Pคุณลักษณะ!Z37)</f>
        <v/>
      </c>
      <c r="N36" s="383" t="str">
        <f>IF(การอ่าน!M36="","",การอ่าน!M36)</f>
        <v/>
      </c>
      <c r="O36" s="384"/>
      <c r="P36" s="229"/>
      <c r="Q36" s="390"/>
    </row>
    <row r="37" spans="2:17" s="231" customFormat="1" ht="17.100000000000001" customHeight="1">
      <c r="B37" s="390"/>
      <c r="C37" s="229"/>
      <c r="D37" s="381" t="str">
        <f>IF(ข้อมูลนร.2!D35="","",ข้อมูลนร.2!D35)</f>
        <v/>
      </c>
      <c r="E37" s="381" t="str">
        <f>IF(ข้อมูลนร.2!E35="","",ข้อมูลนร.2!E35)</f>
        <v/>
      </c>
      <c r="F37" s="382" t="str">
        <f>IF(ข้อมูลนร.2!G35="","",ข้อมูลนร.2!G35)</f>
        <v/>
      </c>
      <c r="G37" s="389" t="str">
        <f>IF(คะแนน1!AT37="","",คะแนน1!AT37)</f>
        <v/>
      </c>
      <c r="H37" s="383" t="str">
        <f>IF(คะแนน1!AU37="","",คะแนน1!AU37)</f>
        <v/>
      </c>
      <c r="I37" s="383" t="str">
        <f>IF(คะแนน1!AW37="","",คะแนน1!AW37)</f>
        <v/>
      </c>
      <c r="J37" s="389" t="str">
        <f>IF(คะแนน1!AX37="","",คะแนน1!AX37)</f>
        <v/>
      </c>
      <c r="K37" s="383" t="str">
        <f>IF(คะแนน1!AY37="","",คะแนน1!AY37)</f>
        <v/>
      </c>
      <c r="L37" s="459"/>
      <c r="M37" s="383" t="str">
        <f>IF(Pคุณลักษณะ!Z38="","",Pคุณลักษณะ!Z38)</f>
        <v/>
      </c>
      <c r="N37" s="383" t="str">
        <f>IF(การอ่าน!M37="","",การอ่าน!M37)</f>
        <v/>
      </c>
      <c r="O37" s="384"/>
      <c r="P37" s="229"/>
      <c r="Q37" s="390"/>
    </row>
    <row r="38" spans="2:17" s="231" customFormat="1" ht="17.100000000000001" customHeight="1">
      <c r="B38" s="390"/>
      <c r="C38" s="229"/>
      <c r="D38" s="381" t="str">
        <f>IF(ข้อมูลนร.2!D36="","",ข้อมูลนร.2!D36)</f>
        <v/>
      </c>
      <c r="E38" s="381" t="str">
        <f>IF(ข้อมูลนร.2!E36="","",ข้อมูลนร.2!E36)</f>
        <v/>
      </c>
      <c r="F38" s="382" t="str">
        <f>IF(ข้อมูลนร.2!G36="","",ข้อมูลนร.2!G36)</f>
        <v/>
      </c>
      <c r="G38" s="389" t="str">
        <f>IF(คะแนน1!AT38="","",คะแนน1!AT38)</f>
        <v/>
      </c>
      <c r="H38" s="383" t="str">
        <f>IF(คะแนน1!AU38="","",คะแนน1!AU38)</f>
        <v/>
      </c>
      <c r="I38" s="383" t="str">
        <f>IF(คะแนน1!AW38="","",คะแนน1!AW38)</f>
        <v/>
      </c>
      <c r="J38" s="389" t="str">
        <f>IF(คะแนน1!AX38="","",คะแนน1!AX38)</f>
        <v/>
      </c>
      <c r="K38" s="383" t="str">
        <f>IF(คะแนน1!AY38="","",คะแนน1!AY38)</f>
        <v/>
      </c>
      <c r="L38" s="459"/>
      <c r="M38" s="383" t="str">
        <f>IF(Pคุณลักษณะ!Z39="","",Pคุณลักษณะ!Z39)</f>
        <v/>
      </c>
      <c r="N38" s="383" t="str">
        <f>IF(การอ่าน!M38="","",การอ่าน!M38)</f>
        <v/>
      </c>
      <c r="O38" s="384"/>
      <c r="P38" s="229"/>
      <c r="Q38" s="390"/>
    </row>
    <row r="39" spans="2:17" s="231" customFormat="1" ht="17.100000000000001" customHeight="1">
      <c r="B39" s="390"/>
      <c r="C39" s="229"/>
      <c r="D39" s="381" t="str">
        <f>IF(ข้อมูลนร.2!D37="","",ข้อมูลนร.2!D37)</f>
        <v/>
      </c>
      <c r="E39" s="381" t="str">
        <f>IF(ข้อมูลนร.2!E37="","",ข้อมูลนร.2!E37)</f>
        <v/>
      </c>
      <c r="F39" s="382" t="str">
        <f>IF(ข้อมูลนร.2!G37="","",ข้อมูลนร.2!G37)</f>
        <v/>
      </c>
      <c r="G39" s="389" t="str">
        <f>IF(คะแนน1!AT39="","",คะแนน1!AT39)</f>
        <v/>
      </c>
      <c r="H39" s="383" t="str">
        <f>IF(คะแนน1!AU39="","",คะแนน1!AU39)</f>
        <v/>
      </c>
      <c r="I39" s="383" t="str">
        <f>IF(คะแนน1!AW39="","",คะแนน1!AW39)</f>
        <v/>
      </c>
      <c r="J39" s="389" t="str">
        <f>IF(คะแนน1!AX39="","",คะแนน1!AX39)</f>
        <v/>
      </c>
      <c r="K39" s="383" t="str">
        <f>IF(คะแนน1!AY39="","",คะแนน1!AY39)</f>
        <v/>
      </c>
      <c r="L39" s="459"/>
      <c r="M39" s="383" t="str">
        <f>IF(Pคุณลักษณะ!Z40="","",Pคุณลักษณะ!Z40)</f>
        <v/>
      </c>
      <c r="N39" s="383" t="str">
        <f>IF(การอ่าน!M39="","",การอ่าน!M39)</f>
        <v/>
      </c>
      <c r="O39" s="384"/>
      <c r="P39" s="229"/>
      <c r="Q39" s="390"/>
    </row>
    <row r="40" spans="2:17" s="231" customFormat="1" ht="17.100000000000001" customHeight="1">
      <c r="B40" s="390"/>
      <c r="C40" s="229"/>
      <c r="D40" s="381" t="str">
        <f>IF(ข้อมูลนร.2!D38="","",ข้อมูลนร.2!D38)</f>
        <v/>
      </c>
      <c r="E40" s="381" t="str">
        <f>IF(ข้อมูลนร.2!E38="","",ข้อมูลนร.2!E38)</f>
        <v/>
      </c>
      <c r="F40" s="382" t="str">
        <f>IF(ข้อมูลนร.2!G38="","",ข้อมูลนร.2!G38)</f>
        <v/>
      </c>
      <c r="G40" s="389" t="str">
        <f>IF(คะแนน1!AT40="","",คะแนน1!AT40)</f>
        <v/>
      </c>
      <c r="H40" s="383" t="str">
        <f>IF(คะแนน1!AU40="","",คะแนน1!AU40)</f>
        <v/>
      </c>
      <c r="I40" s="383" t="str">
        <f>IF(คะแนน1!AW40="","",คะแนน1!AW40)</f>
        <v/>
      </c>
      <c r="J40" s="389" t="str">
        <f>IF(คะแนน1!AX40="","",คะแนน1!AX40)</f>
        <v/>
      </c>
      <c r="K40" s="383" t="str">
        <f>IF(คะแนน1!AY40="","",คะแนน1!AY40)</f>
        <v/>
      </c>
      <c r="L40" s="459"/>
      <c r="M40" s="383" t="str">
        <f>IF(Pคุณลักษณะ!Z41="","",Pคุณลักษณะ!Z41)</f>
        <v/>
      </c>
      <c r="N40" s="383" t="str">
        <f>IF(การอ่าน!M40="","",การอ่าน!M40)</f>
        <v/>
      </c>
      <c r="O40" s="384"/>
      <c r="P40" s="229"/>
      <c r="Q40" s="390"/>
    </row>
    <row r="41" spans="2:17" s="231" customFormat="1" ht="17.100000000000001" customHeight="1">
      <c r="B41" s="390"/>
      <c r="C41" s="229"/>
      <c r="D41" s="381" t="str">
        <f>IF(ข้อมูลนร.2!D39="","",ข้อมูลนร.2!D39)</f>
        <v/>
      </c>
      <c r="E41" s="381" t="str">
        <f>IF(ข้อมูลนร.2!E39="","",ข้อมูลนร.2!E39)</f>
        <v/>
      </c>
      <c r="F41" s="382" t="str">
        <f>IF(ข้อมูลนร.2!G39="","",ข้อมูลนร.2!G39)</f>
        <v/>
      </c>
      <c r="G41" s="389" t="str">
        <f>IF(คะแนน1!AT41="","",คะแนน1!AT41)</f>
        <v/>
      </c>
      <c r="H41" s="383" t="str">
        <f>IF(คะแนน1!AU41="","",คะแนน1!AU41)</f>
        <v/>
      </c>
      <c r="I41" s="383" t="str">
        <f>IF(คะแนน1!AW41="","",คะแนน1!AW41)</f>
        <v/>
      </c>
      <c r="J41" s="389" t="str">
        <f>IF(คะแนน1!AX41="","",คะแนน1!AX41)</f>
        <v/>
      </c>
      <c r="K41" s="383" t="str">
        <f>IF(คะแนน1!AY41="","",คะแนน1!AY41)</f>
        <v/>
      </c>
      <c r="L41" s="459"/>
      <c r="M41" s="383" t="str">
        <f>IF(Pคุณลักษณะ!Z42="","",Pคุณลักษณะ!Z42)</f>
        <v/>
      </c>
      <c r="N41" s="383" t="str">
        <f>IF(การอ่าน!M41="","",การอ่าน!M41)</f>
        <v/>
      </c>
      <c r="O41" s="384"/>
      <c r="P41" s="229"/>
      <c r="Q41" s="390"/>
    </row>
    <row r="42" spans="2:17" s="231" customFormat="1" ht="17.100000000000001" customHeight="1">
      <c r="B42" s="390"/>
      <c r="C42" s="229"/>
      <c r="D42" s="381" t="str">
        <f>IF(ข้อมูลนร.2!D40="","",ข้อมูลนร.2!D40)</f>
        <v/>
      </c>
      <c r="E42" s="381" t="str">
        <f>IF(ข้อมูลนร.2!E40="","",ข้อมูลนร.2!E40)</f>
        <v/>
      </c>
      <c r="F42" s="382" t="str">
        <f>IF(ข้อมูลนร.2!G40="","",ข้อมูลนร.2!G40)</f>
        <v/>
      </c>
      <c r="G42" s="389" t="str">
        <f>IF(คะแนน1!AT42="","",คะแนน1!AT42)</f>
        <v/>
      </c>
      <c r="H42" s="383" t="str">
        <f>IF(คะแนน1!AU42="","",คะแนน1!AU42)</f>
        <v/>
      </c>
      <c r="I42" s="383" t="str">
        <f>IF(คะแนน1!AW42="","",คะแนน1!AW42)</f>
        <v/>
      </c>
      <c r="J42" s="389" t="str">
        <f>IF(คะแนน1!AX42="","",คะแนน1!AX42)</f>
        <v/>
      </c>
      <c r="K42" s="383" t="str">
        <f>IF(คะแนน1!AY42="","",คะแนน1!AY42)</f>
        <v/>
      </c>
      <c r="L42" s="459"/>
      <c r="M42" s="383" t="str">
        <f>IF(Pคุณลักษณะ!Z43="","",Pคุณลักษณะ!Z43)</f>
        <v/>
      </c>
      <c r="N42" s="383" t="str">
        <f>IF(การอ่าน!M42="","",การอ่าน!M42)</f>
        <v/>
      </c>
      <c r="O42" s="384"/>
      <c r="P42" s="229"/>
      <c r="Q42" s="390"/>
    </row>
    <row r="43" spans="2:17" s="231" customFormat="1" ht="17.100000000000001" customHeight="1">
      <c r="B43" s="390"/>
      <c r="C43" s="229"/>
      <c r="D43" s="381" t="str">
        <f>IF(ข้อมูลนร.2!D41="","",ข้อมูลนร.2!D41)</f>
        <v/>
      </c>
      <c r="E43" s="381" t="str">
        <f>IF(ข้อมูลนร.2!E41="","",ข้อมูลนร.2!E41)</f>
        <v/>
      </c>
      <c r="F43" s="382" t="str">
        <f>IF(ข้อมูลนร.2!G41="","",ข้อมูลนร.2!G41)</f>
        <v/>
      </c>
      <c r="G43" s="389" t="str">
        <f>IF(คะแนน1!AT43="","",คะแนน1!AT43)</f>
        <v/>
      </c>
      <c r="H43" s="383" t="str">
        <f>IF(คะแนน1!AU43="","",คะแนน1!AU43)</f>
        <v/>
      </c>
      <c r="I43" s="383" t="str">
        <f>IF(คะแนน1!AW43="","",คะแนน1!AW43)</f>
        <v/>
      </c>
      <c r="J43" s="389" t="str">
        <f>IF(คะแนน1!AX43="","",คะแนน1!AX43)</f>
        <v/>
      </c>
      <c r="K43" s="383" t="str">
        <f>IF(คะแนน1!AY43="","",คะแนน1!AY43)</f>
        <v/>
      </c>
      <c r="L43" s="459"/>
      <c r="M43" s="383" t="str">
        <f>IF(Pคุณลักษณะ!Z44="","",Pคุณลักษณะ!Z44)</f>
        <v/>
      </c>
      <c r="N43" s="383" t="str">
        <f>IF(การอ่าน!M43="","",การอ่าน!M43)</f>
        <v/>
      </c>
      <c r="O43" s="384"/>
      <c r="P43" s="229"/>
      <c r="Q43" s="390"/>
    </row>
    <row r="44" spans="2:17" s="231" customFormat="1" ht="17.100000000000001" customHeight="1">
      <c r="B44" s="390"/>
      <c r="C44" s="229"/>
      <c r="D44" s="381" t="str">
        <f>IF(ข้อมูลนร.2!D42="","",ข้อมูลนร.2!D42)</f>
        <v/>
      </c>
      <c r="E44" s="381" t="str">
        <f>IF(ข้อมูลนร.2!E42="","",ข้อมูลนร.2!E42)</f>
        <v/>
      </c>
      <c r="F44" s="382" t="str">
        <f>IF(ข้อมูลนร.2!G42="","",ข้อมูลนร.2!G42)</f>
        <v/>
      </c>
      <c r="G44" s="389" t="str">
        <f>IF(คะแนน1!AT44="","",คะแนน1!AT44)</f>
        <v/>
      </c>
      <c r="H44" s="383" t="str">
        <f>IF(คะแนน1!AU44="","",คะแนน1!AU44)</f>
        <v/>
      </c>
      <c r="I44" s="383" t="str">
        <f>IF(คะแนน1!AW44="","",คะแนน1!AW44)</f>
        <v/>
      </c>
      <c r="J44" s="389" t="str">
        <f>IF(คะแนน1!AX44="","",คะแนน1!AX44)</f>
        <v/>
      </c>
      <c r="K44" s="383" t="str">
        <f>IF(คะแนน1!AY44="","",คะแนน1!AY44)</f>
        <v/>
      </c>
      <c r="L44" s="459"/>
      <c r="M44" s="383" t="str">
        <f>IF(Pคุณลักษณะ!Z45="","",Pคุณลักษณะ!Z45)</f>
        <v/>
      </c>
      <c r="N44" s="383" t="str">
        <f>IF(การอ่าน!M44="","",การอ่าน!M44)</f>
        <v/>
      </c>
      <c r="O44" s="384"/>
      <c r="P44" s="229"/>
      <c r="Q44" s="390"/>
    </row>
    <row r="45" spans="2:17" s="231" customFormat="1" ht="17.100000000000001" customHeight="1">
      <c r="B45" s="390"/>
      <c r="C45" s="229"/>
      <c r="D45" s="381" t="str">
        <f>IF(ข้อมูลนร.2!D43="","",ข้อมูลนร.2!D43)</f>
        <v/>
      </c>
      <c r="E45" s="381" t="str">
        <f>IF(ข้อมูลนร.2!E43="","",ข้อมูลนร.2!E43)</f>
        <v/>
      </c>
      <c r="F45" s="382" t="str">
        <f>IF(ข้อมูลนร.2!G43="","",ข้อมูลนร.2!G43)</f>
        <v/>
      </c>
      <c r="G45" s="389" t="str">
        <f>IF(คะแนน1!AT45="","",คะแนน1!AT45)</f>
        <v/>
      </c>
      <c r="H45" s="383" t="str">
        <f>IF(คะแนน1!AU45="","",คะแนน1!AU45)</f>
        <v/>
      </c>
      <c r="I45" s="383" t="str">
        <f>IF(คะแนน1!AW45="","",คะแนน1!AW45)</f>
        <v/>
      </c>
      <c r="J45" s="389" t="str">
        <f>IF(คะแนน1!AX45="","",คะแนน1!AX45)</f>
        <v/>
      </c>
      <c r="K45" s="383" t="str">
        <f>IF(คะแนน1!AY45="","",คะแนน1!AY45)</f>
        <v/>
      </c>
      <c r="L45" s="459"/>
      <c r="M45" s="383" t="str">
        <f>IF(Pคุณลักษณะ!Z46="","",Pคุณลักษณะ!Z46)</f>
        <v/>
      </c>
      <c r="N45" s="383" t="str">
        <f>IF(การอ่าน!M45="","",การอ่าน!M45)</f>
        <v/>
      </c>
      <c r="O45" s="384"/>
      <c r="P45" s="229"/>
      <c r="Q45" s="390"/>
    </row>
    <row r="46" spans="2:17" s="231" customFormat="1" ht="17.100000000000001" customHeight="1">
      <c r="B46" s="390"/>
      <c r="C46" s="229"/>
      <c r="D46" s="381" t="str">
        <f>IF(ข้อมูลนร.2!D44="","",ข้อมูลนร.2!D44)</f>
        <v/>
      </c>
      <c r="E46" s="381" t="str">
        <f>IF(ข้อมูลนร.2!E44="","",ข้อมูลนร.2!E44)</f>
        <v/>
      </c>
      <c r="F46" s="382" t="str">
        <f>IF(ข้อมูลนร.2!G44="","",ข้อมูลนร.2!G44)</f>
        <v/>
      </c>
      <c r="G46" s="389" t="str">
        <f>IF(คะแนน1!AT46="","",คะแนน1!AT46)</f>
        <v/>
      </c>
      <c r="H46" s="383" t="str">
        <f>IF(คะแนน1!AU46="","",คะแนน1!AU46)</f>
        <v/>
      </c>
      <c r="I46" s="383" t="str">
        <f>IF(คะแนน1!AW46="","",คะแนน1!AW46)</f>
        <v/>
      </c>
      <c r="J46" s="389" t="str">
        <f>IF(คะแนน1!AX46="","",คะแนน1!AX46)</f>
        <v/>
      </c>
      <c r="K46" s="383" t="str">
        <f>IF(คะแนน1!AY46="","",คะแนน1!AY46)</f>
        <v/>
      </c>
      <c r="L46" s="459"/>
      <c r="M46" s="383" t="str">
        <f>IF(Pคุณลักษณะ!Z47="","",Pคุณลักษณะ!Z47)</f>
        <v/>
      </c>
      <c r="N46" s="383" t="str">
        <f>IF(การอ่าน!M46="","",การอ่าน!M46)</f>
        <v/>
      </c>
      <c r="O46" s="384"/>
      <c r="P46" s="229"/>
      <c r="Q46" s="390"/>
    </row>
    <row r="47" spans="2:17" s="231" customFormat="1" ht="17.100000000000001" customHeight="1">
      <c r="B47" s="390"/>
      <c r="C47" s="229"/>
      <c r="D47" s="381" t="str">
        <f>IF(ข้อมูลนร.2!D45="","",ข้อมูลนร.2!D45)</f>
        <v/>
      </c>
      <c r="E47" s="381" t="str">
        <f>IF(ข้อมูลนร.2!E45="","",ข้อมูลนร.2!E45)</f>
        <v/>
      </c>
      <c r="F47" s="382" t="str">
        <f>IF(ข้อมูลนร.2!G45="","",ข้อมูลนร.2!G45)</f>
        <v/>
      </c>
      <c r="G47" s="389" t="str">
        <f>IF(คะแนน1!AT47="","",คะแนน1!AT47)</f>
        <v/>
      </c>
      <c r="H47" s="383" t="str">
        <f>IF(คะแนน1!AU47="","",คะแนน1!AU47)</f>
        <v/>
      </c>
      <c r="I47" s="383" t="str">
        <f>IF(คะแนน1!AW47="","",คะแนน1!AW47)</f>
        <v/>
      </c>
      <c r="J47" s="389" t="str">
        <f>IF(คะแนน1!AX47="","",คะแนน1!AX47)</f>
        <v/>
      </c>
      <c r="K47" s="383" t="str">
        <f>IF(คะแนน1!AY47="","",คะแนน1!AY47)</f>
        <v/>
      </c>
      <c r="L47" s="459"/>
      <c r="M47" s="383" t="str">
        <f>IF(Pคุณลักษณะ!Z48="","",Pคุณลักษณะ!Z48)</f>
        <v/>
      </c>
      <c r="N47" s="383" t="str">
        <f>IF(การอ่าน!M47="","",การอ่าน!M47)</f>
        <v/>
      </c>
      <c r="O47" s="384"/>
      <c r="P47" s="229"/>
      <c r="Q47" s="390"/>
    </row>
    <row r="48" spans="2:17" s="231" customFormat="1" ht="17.100000000000001" customHeight="1">
      <c r="B48" s="390"/>
      <c r="C48" s="229"/>
      <c r="D48" s="386" t="str">
        <f>IF(ข้อมูลนร.2!D46="","",ข้อมูลนร.2!D46)</f>
        <v/>
      </c>
      <c r="E48" s="386" t="str">
        <f>IF(ข้อมูลนร.2!E46="","",ข้อมูลนร.2!E46)</f>
        <v/>
      </c>
      <c r="F48" s="387" t="str">
        <f>IF(ข้อมูลนร.2!G46="","",ข้อมูลนร.2!G46)</f>
        <v/>
      </c>
      <c r="G48" s="391" t="str">
        <f>IF(คะแนน1!AT48="","",คะแนน1!AT48)</f>
        <v/>
      </c>
      <c r="H48" s="388" t="str">
        <f>IF(คะแนน1!AU48="","",คะแนน1!AU48)</f>
        <v/>
      </c>
      <c r="I48" s="388" t="str">
        <f>IF(คะแนน1!AW48="","",คะแนน1!AW48)</f>
        <v/>
      </c>
      <c r="J48" s="391" t="str">
        <f>IF(คะแนน1!AX48="","",คะแนน1!AX48)</f>
        <v/>
      </c>
      <c r="K48" s="388" t="str">
        <f>IF(คะแนน1!AY48="","",คะแนน1!AY48)</f>
        <v/>
      </c>
      <c r="L48" s="460"/>
      <c r="M48" s="388" t="str">
        <f>IF(Pคุณลักษณะ!Z49="","",Pคุณลักษณะ!Z49)</f>
        <v/>
      </c>
      <c r="N48" s="388" t="str">
        <f>IF(การอ่าน!M48="","",การอ่าน!M48)</f>
        <v/>
      </c>
      <c r="O48" s="269"/>
      <c r="P48" s="229"/>
      <c r="Q48" s="390"/>
    </row>
    <row r="49" spans="2:17">
      <c r="B49" s="74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74"/>
    </row>
    <row r="50" spans="2:17"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</row>
  </sheetData>
  <sheetProtection algorithmName="SHA-512" hashValue="hAmQltI4ICWsZO9pJSCc+jjzhhemm+X0/XjzPqQK2HECPkEuuon/RK3BL390oWncjcYoQQKmxVMJDJiYamgDQw==" saltValue="3Z/rhjIhDATy9HoW8dl+WQ==" spinCount="100000" sheet="1" objects="1" scenarios="1" formatCells="0"/>
  <mergeCells count="11">
    <mergeCell ref="L6:L8"/>
    <mergeCell ref="M6:M8"/>
    <mergeCell ref="N6:N8"/>
    <mergeCell ref="O6:O8"/>
    <mergeCell ref="D3:O3"/>
    <mergeCell ref="D4:O4"/>
    <mergeCell ref="D6:D8"/>
    <mergeCell ref="E6:E8"/>
    <mergeCell ref="F6:F8"/>
    <mergeCell ref="G6:J6"/>
    <mergeCell ref="K6:K8"/>
  </mergeCells>
  <pageMargins left="0.31496062992125984" right="0.11811023622047245" top="0.35433070866141736" bottom="0.15748031496062992" header="0.11811023622047245" footer="0"/>
  <pageSetup paperSize="9"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3300"/>
  </sheetPr>
  <dimension ref="A1:Q38"/>
  <sheetViews>
    <sheetView showGridLines="0" showRowColHeaders="0" zoomScaleNormal="100" zoomScaleSheetLayoutView="100" workbookViewId="0"/>
  </sheetViews>
  <sheetFormatPr defaultRowHeight="14.25"/>
  <cols>
    <col min="1" max="1" width="23.875" style="59" customWidth="1"/>
    <col min="2" max="3" width="4.625" style="59" customWidth="1"/>
    <col min="4" max="4" width="10.25" style="59" customWidth="1"/>
    <col min="5" max="14" width="6.625" style="59" customWidth="1"/>
    <col min="15" max="15" width="10.375" style="59" customWidth="1"/>
    <col min="16" max="17" width="4.625" style="59" customWidth="1"/>
    <col min="18" max="16384" width="9" style="59"/>
  </cols>
  <sheetData>
    <row r="1" spans="1:17" ht="23.1" customHeight="1"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</row>
    <row r="2" spans="1:17" ht="24" customHeight="1">
      <c r="B2" s="140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140"/>
    </row>
    <row r="3" spans="1:17" s="82" customFormat="1" ht="105.75" customHeight="1">
      <c r="A3" s="30"/>
      <c r="B3" s="72"/>
      <c r="C3" s="2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81"/>
      <c r="O3" s="81"/>
      <c r="P3" s="81"/>
      <c r="Q3" s="154"/>
    </row>
    <row r="4" spans="1:17" s="82" customFormat="1" ht="26.25" customHeight="1">
      <c r="A4" s="30"/>
      <c r="B4" s="72"/>
      <c r="C4" s="24"/>
      <c r="D4" s="81"/>
      <c r="E4" s="726" t="s">
        <v>113</v>
      </c>
      <c r="F4" s="726"/>
      <c r="G4" s="726"/>
      <c r="H4" s="726"/>
      <c r="I4" s="726"/>
      <c r="J4" s="726"/>
      <c r="K4" s="726"/>
      <c r="L4" s="726"/>
      <c r="M4" s="726"/>
      <c r="N4" s="726"/>
      <c r="O4" s="83"/>
      <c r="P4" s="83"/>
      <c r="Q4" s="154"/>
    </row>
    <row r="5" spans="1:17" s="82" customFormat="1" ht="5.25" customHeight="1">
      <c r="A5" s="30"/>
      <c r="B5" s="72"/>
      <c r="C5" s="24"/>
      <c r="D5" s="81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154"/>
    </row>
    <row r="6" spans="1:17" s="86" customFormat="1" ht="27" customHeight="1">
      <c r="A6" s="84"/>
      <c r="B6" s="142"/>
      <c r="C6" s="73"/>
      <c r="D6" s="73"/>
      <c r="E6" s="145"/>
      <c r="F6" s="733" t="str">
        <f>"ชั้น"&amp;ข้อมูลพื้นฐาน!T13&amp;"     "&amp; "ภาคเรียนที่ " &amp;" "&amp;ข้อมูลพื้นฐาน!T6&amp; "     "&amp; " ปีการศึกษา "    &amp;ข้อมูลพื้นฐาน!X6</f>
        <v>ชั้นมัธยมศึกษาปีที่  2     ภาคเรียนที่  1      ปีการศึกษา 2566</v>
      </c>
      <c r="G6" s="733"/>
      <c r="H6" s="733"/>
      <c r="I6" s="733"/>
      <c r="J6" s="733"/>
      <c r="K6" s="733"/>
      <c r="L6" s="733"/>
      <c r="M6" s="733"/>
      <c r="N6" s="85"/>
      <c r="O6" s="85"/>
      <c r="P6" s="85"/>
      <c r="Q6" s="155"/>
    </row>
    <row r="7" spans="1:17" s="86" customFormat="1" ht="27" customHeight="1">
      <c r="A7" s="84"/>
      <c r="B7" s="142"/>
      <c r="C7" s="73"/>
      <c r="D7" s="73"/>
      <c r="E7" s="145"/>
      <c r="F7" s="733" t="str">
        <f>"กลุ่มสาระการเรียนรู้" &amp; "  " &amp;ข้อมูลพื้นฐาน!T9</f>
        <v>กลุ่มสาระการเรียนรู้  ภาษาต่างประเทศ</v>
      </c>
      <c r="G7" s="733"/>
      <c r="H7" s="733"/>
      <c r="I7" s="733"/>
      <c r="J7" s="733"/>
      <c r="K7" s="733"/>
      <c r="L7" s="733"/>
      <c r="M7" s="733"/>
      <c r="N7" s="85"/>
      <c r="O7" s="85"/>
      <c r="P7" s="85"/>
      <c r="Q7" s="155"/>
    </row>
    <row r="8" spans="1:17" s="86" customFormat="1" ht="27" customHeight="1">
      <c r="A8" s="84"/>
      <c r="B8" s="142"/>
      <c r="C8" s="73"/>
      <c r="D8" s="73"/>
      <c r="E8" s="145"/>
      <c r="F8" s="733" t="str">
        <f>"รายวิชา"&amp;" " &amp;ข้อมูลพื้นฐาน!X7&amp;"       "&amp; "รหัสวิชา" &amp; "  " &amp;ข้อมูลพื้นฐาน!T7</f>
        <v>รายวิชา ภาษาอังกฤษ       รหัสวิชา  อ 11101</v>
      </c>
      <c r="G8" s="733"/>
      <c r="H8" s="733"/>
      <c r="I8" s="733"/>
      <c r="J8" s="733"/>
      <c r="K8" s="733"/>
      <c r="L8" s="733"/>
      <c r="M8" s="733"/>
      <c r="N8" s="145"/>
      <c r="O8" s="85"/>
      <c r="P8" s="85"/>
      <c r="Q8" s="155"/>
    </row>
    <row r="9" spans="1:17" s="88" customFormat="1" ht="26.25" customHeight="1" thickBot="1">
      <c r="A9" s="30"/>
      <c r="B9" s="72"/>
      <c r="C9" s="24"/>
      <c r="D9" s="24"/>
      <c r="E9" s="146"/>
      <c r="F9" s="146"/>
      <c r="G9" s="146"/>
      <c r="H9" s="146"/>
      <c r="I9" s="146"/>
      <c r="J9" s="146"/>
      <c r="K9" s="146"/>
      <c r="L9" s="146"/>
      <c r="M9" s="146"/>
      <c r="N9" s="81"/>
      <c r="O9" s="87"/>
      <c r="P9" s="87"/>
      <c r="Q9" s="156"/>
    </row>
    <row r="10" spans="1:17" ht="26.25" customHeight="1">
      <c r="A10" s="30"/>
      <c r="B10" s="72"/>
      <c r="C10" s="24"/>
      <c r="D10" s="727" t="s">
        <v>114</v>
      </c>
      <c r="E10" s="729" t="s">
        <v>132</v>
      </c>
      <c r="F10" s="729"/>
      <c r="G10" s="729"/>
      <c r="H10" s="729"/>
      <c r="I10" s="729"/>
      <c r="J10" s="729"/>
      <c r="K10" s="729"/>
      <c r="L10" s="729"/>
      <c r="M10" s="729"/>
      <c r="N10" s="730"/>
      <c r="O10" s="731" t="s">
        <v>133</v>
      </c>
      <c r="P10" s="89"/>
      <c r="Q10" s="140"/>
    </row>
    <row r="11" spans="1:17" ht="30.75" customHeight="1">
      <c r="A11" s="30"/>
      <c r="B11" s="72"/>
      <c r="C11" s="24"/>
      <c r="D11" s="728"/>
      <c r="E11" s="147">
        <v>4</v>
      </c>
      <c r="F11" s="148">
        <v>3.5</v>
      </c>
      <c r="G11" s="147">
        <v>3</v>
      </c>
      <c r="H11" s="148">
        <v>2.5</v>
      </c>
      <c r="I11" s="147">
        <v>2</v>
      </c>
      <c r="J11" s="148">
        <v>1.5</v>
      </c>
      <c r="K11" s="147">
        <v>1</v>
      </c>
      <c r="L11" s="147">
        <v>0</v>
      </c>
      <c r="M11" s="421" t="s">
        <v>43</v>
      </c>
      <c r="N11" s="427" t="s">
        <v>44</v>
      </c>
      <c r="O11" s="732"/>
      <c r="P11" s="89"/>
      <c r="Q11" s="140"/>
    </row>
    <row r="12" spans="1:17" ht="30.75" customHeight="1">
      <c r="A12" s="90"/>
      <c r="B12" s="143"/>
      <c r="C12" s="85"/>
      <c r="D12" s="149">
        <f>IF(ข้อมูลพื้นฐาน!AB13="","",ข้อมูลพื้นฐาน!AB13)</f>
        <v>40</v>
      </c>
      <c r="E12" s="150">
        <f>IF(Pสรุปผล1!$D$12="","",COUNTIF(Pสรุปผล!$K$9:$K$48,E11))</f>
        <v>2</v>
      </c>
      <c r="F12" s="150">
        <f>IF(Pสรุปผล1!$D$12="","",COUNTIF(Pสรุปผล!$K$9:$K$48,F11))</f>
        <v>0</v>
      </c>
      <c r="G12" s="150">
        <f>IF(Pสรุปผล1!$D$12="","",COUNTIF(Pสรุปผล!$K$9:$K$48,G11))</f>
        <v>1</v>
      </c>
      <c r="H12" s="150">
        <f>IF(Pสรุปผล1!$D$12="","",COUNTIF(Pสรุปผล!$K$9:$K$48,H11))</f>
        <v>0</v>
      </c>
      <c r="I12" s="150">
        <f>IF(Pสรุปผล1!$D$12="","",COUNTIF(Pสรุปผล!$K$9:$K$48,I11))</f>
        <v>0</v>
      </c>
      <c r="J12" s="150">
        <f>IF(Pสรุปผล1!$D$12="","",COUNTIF(Pสรุปผล!$K$9:$K$48,J11))</f>
        <v>0</v>
      </c>
      <c r="K12" s="150">
        <f>IF(Pสรุปผล1!$D$12="","",COUNTIF(Pสรุปผล!$K$9:$K$48,K11))</f>
        <v>0</v>
      </c>
      <c r="L12" s="150">
        <f>IF(Pสรุปผล1!$D$12="","",COUNTIF(Pสรุปผล!$K$9:$K$48,L11))</f>
        <v>0</v>
      </c>
      <c r="M12" s="150">
        <f>IF(Pสรุปผล1!$D$12="","",COUNTIF(Pสรุปผล!$K$9:$K$48,M11))</f>
        <v>0</v>
      </c>
      <c r="N12" s="150">
        <f>IF(Pสรุปผล1!$D$12="","",COUNTIF(Pสรุปผล!$K$9:$K$48,N11))</f>
        <v>0</v>
      </c>
      <c r="O12" s="151">
        <f>IF(คะแนน1!AX9="","",AVERAGE(คะแนน1!AX9:AX48))</f>
        <v>79.272727272727266</v>
      </c>
      <c r="P12" s="91"/>
      <c r="Q12" s="140"/>
    </row>
    <row r="13" spans="1:17" ht="30.75" customHeight="1" thickBot="1">
      <c r="B13" s="140"/>
      <c r="C13" s="25"/>
      <c r="D13" s="152" t="s">
        <v>71</v>
      </c>
      <c r="E13" s="458">
        <f>IF(E12="","",(E12/$D$12)*100)</f>
        <v>5</v>
      </c>
      <c r="F13" s="458">
        <f t="shared" ref="F13:N13" si="0">IF(F12="","",(F12/$D$12)*100)</f>
        <v>0</v>
      </c>
      <c r="G13" s="458">
        <f t="shared" si="0"/>
        <v>2.5</v>
      </c>
      <c r="H13" s="458">
        <f t="shared" si="0"/>
        <v>0</v>
      </c>
      <c r="I13" s="458">
        <f t="shared" si="0"/>
        <v>0</v>
      </c>
      <c r="J13" s="458">
        <f t="shared" si="0"/>
        <v>0</v>
      </c>
      <c r="K13" s="458">
        <f t="shared" si="0"/>
        <v>0</v>
      </c>
      <c r="L13" s="458">
        <f t="shared" si="0"/>
        <v>0</v>
      </c>
      <c r="M13" s="458">
        <f t="shared" si="0"/>
        <v>0</v>
      </c>
      <c r="N13" s="458">
        <f t="shared" si="0"/>
        <v>0</v>
      </c>
      <c r="O13" s="153" t="s">
        <v>116</v>
      </c>
      <c r="P13" s="423"/>
      <c r="Q13" s="140"/>
    </row>
    <row r="14" spans="1:17">
      <c r="B14" s="140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140"/>
    </row>
    <row r="15" spans="1:17">
      <c r="B15" s="140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140"/>
    </row>
    <row r="16" spans="1:17">
      <c r="B16" s="140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40"/>
    </row>
    <row r="17" spans="2:17">
      <c r="B17" s="140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140"/>
    </row>
    <row r="18" spans="2:17">
      <c r="B18" s="140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140"/>
    </row>
    <row r="19" spans="2:17">
      <c r="B19" s="140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140"/>
    </row>
    <row r="20" spans="2:17">
      <c r="B20" s="140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140"/>
    </row>
    <row r="21" spans="2:17">
      <c r="B21" s="140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140"/>
    </row>
    <row r="22" spans="2:17">
      <c r="B22" s="140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140"/>
    </row>
    <row r="23" spans="2:17">
      <c r="B23" s="140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140"/>
    </row>
    <row r="24" spans="2:17">
      <c r="B24" s="140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140"/>
    </row>
    <row r="25" spans="2:17">
      <c r="B25" s="140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140"/>
    </row>
    <row r="26" spans="2:17">
      <c r="B26" s="140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140"/>
    </row>
    <row r="27" spans="2:17">
      <c r="B27" s="140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140"/>
    </row>
    <row r="28" spans="2:17">
      <c r="B28" s="140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140"/>
    </row>
    <row r="29" spans="2:17">
      <c r="B29" s="140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140"/>
    </row>
    <row r="30" spans="2:17">
      <c r="B30" s="140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140"/>
    </row>
    <row r="31" spans="2:17">
      <c r="B31" s="140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140"/>
    </row>
    <row r="32" spans="2:17">
      <c r="B32" s="140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140"/>
    </row>
    <row r="33" spans="2:17">
      <c r="B33" s="140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140"/>
    </row>
    <row r="34" spans="2:17">
      <c r="B34" s="140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140"/>
    </row>
    <row r="35" spans="2:17">
      <c r="B35" s="140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140"/>
    </row>
    <row r="36" spans="2:17">
      <c r="B36" s="140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140"/>
    </row>
    <row r="37" spans="2:17">
      <c r="B37" s="140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140"/>
    </row>
    <row r="38" spans="2:17" ht="23.25" customHeight="1"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</row>
  </sheetData>
  <sheetProtection algorithmName="SHA-512" hashValue="1zyYGF6EnlZAL7jimZnO4NYKtLQdkjvV2kcsOtsRSIcIJkgyIU5TG4if+/BXlY538VFFd2iOIyvPWUCsh1IhnQ==" saltValue="Y9Rn+yWuI7olirX9N+3Hpg==" spinCount="100000" sheet="1" scenarios="1" formatCells="0"/>
  <mergeCells count="7">
    <mergeCell ref="E4:N4"/>
    <mergeCell ref="D10:D11"/>
    <mergeCell ref="E10:N10"/>
    <mergeCell ref="O10:O11"/>
    <mergeCell ref="F6:M6"/>
    <mergeCell ref="F7:M7"/>
    <mergeCell ref="F8:M8"/>
  </mergeCells>
  <pageMargins left="0.47244094488188981" right="0" top="0.35433070866141736" bottom="0.15748031496062992" header="0.31496062992125984" footer="0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AS51"/>
  <sheetViews>
    <sheetView showGridLines="0" showRowColHeaders="0" zoomScaleNormal="100" workbookViewId="0"/>
  </sheetViews>
  <sheetFormatPr defaultRowHeight="18.75"/>
  <cols>
    <col min="1" max="1" width="17.875" style="58" customWidth="1"/>
    <col min="2" max="3" width="3.625" style="58" customWidth="1"/>
    <col min="4" max="4" width="4.375" style="58" customWidth="1"/>
    <col min="5" max="5" width="9" style="58"/>
    <col min="6" max="6" width="12.25" style="58" customWidth="1"/>
    <col min="7" max="7" width="6.875" style="200" customWidth="1"/>
    <col min="8" max="41" width="9.375" style="58" customWidth="1"/>
    <col min="42" max="43" width="8.875" style="58" customWidth="1"/>
    <col min="44" max="45" width="3.75" style="58" customWidth="1"/>
    <col min="46" max="16384" width="9" style="58"/>
  </cols>
  <sheetData>
    <row r="1" spans="2:45" ht="17.25" customHeight="1">
      <c r="B1" s="16"/>
      <c r="C1" s="16"/>
      <c r="D1" s="16"/>
      <c r="E1" s="16"/>
      <c r="F1" s="16"/>
      <c r="G1" s="22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</row>
    <row r="2" spans="2:45" ht="24.95" customHeight="1">
      <c r="B2" s="16"/>
      <c r="C2" s="19"/>
      <c r="D2" s="19"/>
      <c r="E2" s="19"/>
      <c r="F2" s="19"/>
      <c r="G2" s="202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6"/>
    </row>
    <row r="3" spans="2:45" ht="18.95" customHeight="1">
      <c r="B3" s="16"/>
      <c r="C3" s="19"/>
      <c r="D3" s="19"/>
      <c r="E3" s="199"/>
      <c r="F3" s="199"/>
      <c r="G3" s="202"/>
      <c r="H3" s="659" t="str">
        <f>"แบบประเมินตัวชี้วัด    วิชา " &amp;ข้อมูลพื้นฐาน!X7 &amp; "   "&amp; " ภาคเรียนที่ "  &amp;ข้อมูลพื้นฐาน!T6</f>
        <v>แบบประเมินตัวชี้วัด    วิชา ภาษาอังกฤษ    ภาคเรียนที่ 1</v>
      </c>
      <c r="I3" s="659"/>
      <c r="J3" s="659"/>
      <c r="K3" s="659"/>
      <c r="L3" s="659"/>
      <c r="M3" s="659"/>
      <c r="N3" s="659" t="str">
        <f>IF(H3="","",H3)</f>
        <v>แบบประเมินตัวชี้วัด    วิชา ภาษาอังกฤษ    ภาคเรียนที่ 1</v>
      </c>
      <c r="O3" s="659"/>
      <c r="P3" s="659"/>
      <c r="Q3" s="659"/>
      <c r="R3" s="659"/>
      <c r="S3" s="659"/>
      <c r="T3" s="659" t="str">
        <f>IF(H3="","",H3)</f>
        <v>แบบประเมินตัวชี้วัด    วิชา ภาษาอังกฤษ    ภาคเรียนที่ 1</v>
      </c>
      <c r="U3" s="659"/>
      <c r="V3" s="659"/>
      <c r="W3" s="659"/>
      <c r="X3" s="659"/>
      <c r="Y3" s="659"/>
      <c r="Z3" s="659" t="str">
        <f>IF(H3="","",H3)</f>
        <v>แบบประเมินตัวชี้วัด    วิชา ภาษาอังกฤษ    ภาคเรียนที่ 1</v>
      </c>
      <c r="AA3" s="659"/>
      <c r="AB3" s="659"/>
      <c r="AC3" s="659"/>
      <c r="AD3" s="659"/>
      <c r="AE3" s="659"/>
      <c r="AF3" s="659" t="str">
        <f>IF(H3="","",H3)</f>
        <v>แบบประเมินตัวชี้วัด    วิชา ภาษาอังกฤษ    ภาคเรียนที่ 1</v>
      </c>
      <c r="AG3" s="659"/>
      <c r="AH3" s="659"/>
      <c r="AI3" s="659"/>
      <c r="AJ3" s="659"/>
      <c r="AK3" s="659"/>
      <c r="AL3" s="659" t="str">
        <f>IF(H3="","",H3)</f>
        <v>แบบประเมินตัวชี้วัด    วิชา ภาษาอังกฤษ    ภาคเรียนที่ 1</v>
      </c>
      <c r="AM3" s="659"/>
      <c r="AN3" s="659"/>
      <c r="AO3" s="659"/>
      <c r="AP3" s="659"/>
      <c r="AQ3" s="659"/>
      <c r="AR3" s="272"/>
      <c r="AS3" s="16"/>
    </row>
    <row r="4" spans="2:45" ht="18.95" customHeight="1">
      <c r="B4" s="16"/>
      <c r="C4" s="19"/>
      <c r="D4" s="19"/>
      <c r="E4" s="199"/>
      <c r="F4" s="199"/>
      <c r="G4" s="323"/>
      <c r="H4" s="659" t="str">
        <f>"ชั้น"&amp;ข้อมูลพื้นฐาน!T13&amp; "    "&amp; " ปีการศึกษา "   &amp;ข้อมูลพื้นฐาน!X6</f>
        <v>ชั้นมัธยมศึกษาปีที่  2     ปีการศึกษา 2566</v>
      </c>
      <c r="I4" s="659"/>
      <c r="J4" s="659"/>
      <c r="K4" s="659"/>
      <c r="L4" s="659"/>
      <c r="M4" s="659"/>
      <c r="N4" s="659" t="str">
        <f>IF(H4="","",H4)</f>
        <v>ชั้นมัธยมศึกษาปีที่  2     ปีการศึกษา 2566</v>
      </c>
      <c r="O4" s="659"/>
      <c r="P4" s="659"/>
      <c r="Q4" s="659"/>
      <c r="R4" s="659"/>
      <c r="S4" s="659"/>
      <c r="T4" s="659" t="str">
        <f>IF(H4="","",H4)</f>
        <v>ชั้นมัธยมศึกษาปีที่  2     ปีการศึกษา 2566</v>
      </c>
      <c r="U4" s="659"/>
      <c r="V4" s="659"/>
      <c r="W4" s="659"/>
      <c r="X4" s="659"/>
      <c r="Y4" s="659"/>
      <c r="Z4" s="659" t="str">
        <f>IF(H4="","",H4)</f>
        <v>ชั้นมัธยมศึกษาปีที่  2     ปีการศึกษา 2566</v>
      </c>
      <c r="AA4" s="659"/>
      <c r="AB4" s="659"/>
      <c r="AC4" s="659"/>
      <c r="AD4" s="659"/>
      <c r="AE4" s="659"/>
      <c r="AF4" s="659" t="str">
        <f>IF(H4="","",H4)</f>
        <v>ชั้นมัธยมศึกษาปีที่  2     ปีการศึกษา 2566</v>
      </c>
      <c r="AG4" s="659"/>
      <c r="AH4" s="659"/>
      <c r="AI4" s="659"/>
      <c r="AJ4" s="659"/>
      <c r="AK4" s="659"/>
      <c r="AL4" s="659" t="str">
        <f>IF(H4="","",H4)</f>
        <v>ชั้นมัธยมศึกษาปีที่  2     ปีการศึกษา 2566</v>
      </c>
      <c r="AM4" s="659"/>
      <c r="AN4" s="659"/>
      <c r="AO4" s="659"/>
      <c r="AP4" s="659"/>
      <c r="AQ4" s="659"/>
      <c r="AR4" s="272"/>
      <c r="AS4" s="16"/>
    </row>
    <row r="5" spans="2:45" ht="3" customHeight="1">
      <c r="B5" s="16"/>
      <c r="C5" s="19"/>
      <c r="D5" s="19"/>
      <c r="E5" s="19"/>
      <c r="F5" s="19"/>
      <c r="G5" s="202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6"/>
    </row>
    <row r="6" spans="2:45" ht="18" customHeight="1">
      <c r="B6" s="16"/>
      <c r="C6" s="19"/>
      <c r="D6" s="735" t="s">
        <v>30</v>
      </c>
      <c r="E6" s="738" t="s">
        <v>32</v>
      </c>
      <c r="F6" s="739"/>
      <c r="G6" s="275" t="s">
        <v>57</v>
      </c>
      <c r="H6" s="270">
        <f>IF('ประเมินตัวชี้วัด  '!H6="","",'ประเมินตัวชี้วัด  '!H6)</f>
        <v>1</v>
      </c>
      <c r="I6" s="270">
        <f>IF('ประเมินตัวชี้วัด  '!I6="","",'ประเมินตัวชี้วัด  '!I6)</f>
        <v>2</v>
      </c>
      <c r="J6" s="270" t="str">
        <f>IF('ประเมินตัวชี้วัด  '!J6="","",'ประเมินตัวชี้วัด  '!J6)</f>
        <v/>
      </c>
      <c r="K6" s="270" t="str">
        <f>IF('ประเมินตัวชี้วัด  '!K6="","",'ประเมินตัวชี้วัด  '!K6)</f>
        <v/>
      </c>
      <c r="L6" s="270" t="str">
        <f>IF('ประเมินตัวชี้วัด  '!L6="","",'ประเมินตัวชี้วัด  '!L6)</f>
        <v/>
      </c>
      <c r="M6" s="270" t="str">
        <f>IF('ประเมินตัวชี้วัด  '!M6="","",'ประเมินตัวชี้วัด  '!M6)</f>
        <v/>
      </c>
      <c r="N6" s="270" t="str">
        <f>IF('ประเมินตัวชี้วัด  '!N6="","",'ประเมินตัวชี้วัด  '!N6)</f>
        <v/>
      </c>
      <c r="O6" s="270" t="str">
        <f>IF('ประเมินตัวชี้วัด  '!O6="","",'ประเมินตัวชี้วัด  '!O6)</f>
        <v/>
      </c>
      <c r="P6" s="270" t="str">
        <f>IF('ประเมินตัวชี้วัด  '!P6="","",'ประเมินตัวชี้วัด  '!P6)</f>
        <v/>
      </c>
      <c r="Q6" s="270" t="str">
        <f>IF('ประเมินตัวชี้วัด  '!Q6="","",'ประเมินตัวชี้วัด  '!Q6)</f>
        <v/>
      </c>
      <c r="R6" s="270" t="str">
        <f>IF('ประเมินตัวชี้วัด  '!R6="","",'ประเมินตัวชี้วัด  '!R6)</f>
        <v/>
      </c>
      <c r="S6" s="270" t="str">
        <f>IF('ประเมินตัวชี้วัด  '!S6="","",'ประเมินตัวชี้วัด  '!S6)</f>
        <v/>
      </c>
      <c r="T6" s="270" t="str">
        <f>IF('ประเมินตัวชี้วัด  '!T6="","",'ประเมินตัวชี้วัด  '!T6)</f>
        <v/>
      </c>
      <c r="U6" s="270" t="str">
        <f>IF('ประเมินตัวชี้วัด  '!U6="","",'ประเมินตัวชี้วัด  '!U6)</f>
        <v/>
      </c>
      <c r="V6" s="270" t="str">
        <f>IF('ประเมินตัวชี้วัด  '!V6="","",'ประเมินตัวชี้วัด  '!V6)</f>
        <v/>
      </c>
      <c r="W6" s="270" t="str">
        <f>IF('ประเมินตัวชี้วัด  '!W6="","",'ประเมินตัวชี้วัด  '!W6)</f>
        <v/>
      </c>
      <c r="X6" s="270" t="str">
        <f>IF('ประเมินตัวชี้วัด  '!X6="","",'ประเมินตัวชี้วัด  '!X6)</f>
        <v/>
      </c>
      <c r="Y6" s="270" t="str">
        <f>IF('ประเมินตัวชี้วัด  '!Y6="","",'ประเมินตัวชี้วัด  '!Y6)</f>
        <v/>
      </c>
      <c r="Z6" s="270" t="str">
        <f>IF('ประเมินตัวชี้วัด  '!Z6="","",'ประเมินตัวชี้วัด  '!Z6)</f>
        <v/>
      </c>
      <c r="AA6" s="270" t="str">
        <f>IF('ประเมินตัวชี้วัด  '!AA6="","",'ประเมินตัวชี้วัด  '!AA6)</f>
        <v/>
      </c>
      <c r="AB6" s="270" t="str">
        <f>IF('ประเมินตัวชี้วัด  '!AB6="","",'ประเมินตัวชี้วัด  '!AB6)</f>
        <v/>
      </c>
      <c r="AC6" s="270" t="str">
        <f>IF('ประเมินตัวชี้วัด  '!AC6="","",'ประเมินตัวชี้วัด  '!AC6)</f>
        <v/>
      </c>
      <c r="AD6" s="270" t="str">
        <f>IF('ประเมินตัวชี้วัด  '!AD6="","",'ประเมินตัวชี้วัด  '!AD6)</f>
        <v/>
      </c>
      <c r="AE6" s="270" t="str">
        <f>IF('ประเมินตัวชี้วัด  '!AE6="","",'ประเมินตัวชี้วัด  '!AE6)</f>
        <v/>
      </c>
      <c r="AF6" s="270" t="str">
        <f>IF('ประเมินตัวชี้วัด  '!AF6="","",'ประเมินตัวชี้วัด  '!AF6)</f>
        <v/>
      </c>
      <c r="AG6" s="270" t="str">
        <f>IF('ประเมินตัวชี้วัด  '!AG6="","",'ประเมินตัวชี้วัด  '!AG6)</f>
        <v/>
      </c>
      <c r="AH6" s="270" t="str">
        <f>IF('ประเมินตัวชี้วัด  '!AH6="","",'ประเมินตัวชี้วัด  '!AH6)</f>
        <v/>
      </c>
      <c r="AI6" s="270" t="str">
        <f>IF('ประเมินตัวชี้วัด  '!AI6="","",'ประเมินตัวชี้วัด  '!AI6)</f>
        <v/>
      </c>
      <c r="AJ6" s="270" t="str">
        <f>IF('ประเมินตัวชี้วัด  '!AJ6="","",'ประเมินตัวชี้วัด  '!AJ6)</f>
        <v/>
      </c>
      <c r="AK6" s="270" t="str">
        <f>IF('ประเมินตัวชี้วัด  '!AK6="","",'ประเมินตัวชี้วัด  '!AK6)</f>
        <v/>
      </c>
      <c r="AL6" s="270" t="str">
        <f>IF('ประเมินตัวชี้วัด  '!AL6="","",'ประเมินตัวชี้วัด  '!AL6)</f>
        <v/>
      </c>
      <c r="AM6" s="270" t="str">
        <f>IF('ประเมินตัวชี้วัด  '!AM6="","",'ประเมินตัวชี้วัด  '!AM6)</f>
        <v/>
      </c>
      <c r="AN6" s="270" t="str">
        <f>IF('ประเมินตัวชี้วัด  '!AN6="","",'ประเมินตัวชี้วัด  '!AN6)</f>
        <v/>
      </c>
      <c r="AO6" s="270" t="str">
        <f>IF('ประเมินตัวชี้วัด  '!AO6="","",'ประเมินตัวชี้วัด  '!AO6)</f>
        <v/>
      </c>
      <c r="AP6" s="337" t="s">
        <v>16</v>
      </c>
      <c r="AQ6" s="743" t="s">
        <v>131</v>
      </c>
      <c r="AR6" s="46"/>
      <c r="AS6" s="16"/>
    </row>
    <row r="7" spans="2:45" ht="18" customHeight="1">
      <c r="B7" s="16"/>
      <c r="C7" s="19"/>
      <c r="D7" s="736"/>
      <c r="E7" s="740"/>
      <c r="F7" s="711"/>
      <c r="G7" s="275" t="s">
        <v>115</v>
      </c>
      <c r="H7" s="424" t="str">
        <f>IF('ประเมินตัวชี้วัด  '!H7="","",'ประเมินตัวชี้วัด  '!H7)</f>
        <v>ต.1.1 ป.1/1</v>
      </c>
      <c r="I7" s="424" t="str">
        <f>IF('ประเมินตัวชี้วัด  '!I7="","",'ประเมินตัวชี้วัด  '!I7)</f>
        <v>ต.1.1 ป.1/2</v>
      </c>
      <c r="J7" s="424" t="str">
        <f>IF('ประเมินตัวชี้วัด  '!J7="","",'ประเมินตัวชี้วัด  '!J7)</f>
        <v/>
      </c>
      <c r="K7" s="424" t="str">
        <f>IF('ประเมินตัวชี้วัด  '!K7="","",'ประเมินตัวชี้วัด  '!K7)</f>
        <v/>
      </c>
      <c r="L7" s="424" t="str">
        <f>IF('ประเมินตัวชี้วัด  '!L7="","",'ประเมินตัวชี้วัด  '!L7)</f>
        <v/>
      </c>
      <c r="M7" s="424" t="str">
        <f>IF('ประเมินตัวชี้วัด  '!M7="","",'ประเมินตัวชี้วัด  '!M7)</f>
        <v/>
      </c>
      <c r="N7" s="424" t="str">
        <f>IF('ประเมินตัวชี้วัด  '!N7="","",'ประเมินตัวชี้วัด  '!N7)</f>
        <v/>
      </c>
      <c r="O7" s="424" t="str">
        <f>IF('ประเมินตัวชี้วัด  '!O7="","",'ประเมินตัวชี้วัด  '!O7)</f>
        <v/>
      </c>
      <c r="P7" s="424" t="str">
        <f>IF('ประเมินตัวชี้วัด  '!P7="","",'ประเมินตัวชี้วัด  '!P7)</f>
        <v/>
      </c>
      <c r="Q7" s="424" t="str">
        <f>IF('ประเมินตัวชี้วัด  '!Q7="","",'ประเมินตัวชี้วัด  '!Q7)</f>
        <v/>
      </c>
      <c r="R7" s="424" t="str">
        <f>IF('ประเมินตัวชี้วัด  '!R7="","",'ประเมินตัวชี้วัด  '!R7)</f>
        <v/>
      </c>
      <c r="S7" s="424" t="str">
        <f>IF('ประเมินตัวชี้วัด  '!S7="","",'ประเมินตัวชี้วัด  '!S7)</f>
        <v/>
      </c>
      <c r="T7" s="424" t="str">
        <f>IF('ประเมินตัวชี้วัด  '!T7="","",'ประเมินตัวชี้วัด  '!T7)</f>
        <v/>
      </c>
      <c r="U7" s="424" t="str">
        <f>IF('ประเมินตัวชี้วัด  '!U7="","",'ประเมินตัวชี้วัด  '!U7)</f>
        <v/>
      </c>
      <c r="V7" s="424" t="str">
        <f>IF('ประเมินตัวชี้วัด  '!V7="","",'ประเมินตัวชี้วัด  '!V7)</f>
        <v/>
      </c>
      <c r="W7" s="424" t="str">
        <f>IF('ประเมินตัวชี้วัด  '!W7="","",'ประเมินตัวชี้วัด  '!W7)</f>
        <v/>
      </c>
      <c r="X7" s="424" t="str">
        <f>IF('ประเมินตัวชี้วัด  '!X7="","",'ประเมินตัวชี้วัด  '!X7)</f>
        <v/>
      </c>
      <c r="Y7" s="424" t="str">
        <f>IF('ประเมินตัวชี้วัด  '!Y7="","",'ประเมินตัวชี้วัด  '!Y7)</f>
        <v/>
      </c>
      <c r="Z7" s="424" t="str">
        <f>IF('ประเมินตัวชี้วัด  '!Z7="","",'ประเมินตัวชี้วัด  '!Z7)</f>
        <v/>
      </c>
      <c r="AA7" s="424" t="str">
        <f>IF('ประเมินตัวชี้วัด  '!AA7="","",'ประเมินตัวชี้วัด  '!AA7)</f>
        <v/>
      </c>
      <c r="AB7" s="424" t="str">
        <f>IF('ประเมินตัวชี้วัด  '!AB7="","",'ประเมินตัวชี้วัด  '!AB7)</f>
        <v/>
      </c>
      <c r="AC7" s="424" t="str">
        <f>IF('ประเมินตัวชี้วัด  '!AC7="","",'ประเมินตัวชี้วัด  '!AC7)</f>
        <v/>
      </c>
      <c r="AD7" s="424" t="str">
        <f>IF('ประเมินตัวชี้วัด  '!AD7="","",'ประเมินตัวชี้วัด  '!AD7)</f>
        <v/>
      </c>
      <c r="AE7" s="424" t="str">
        <f>IF('ประเมินตัวชี้วัด  '!AE7="","",'ประเมินตัวชี้วัด  '!AE7)</f>
        <v/>
      </c>
      <c r="AF7" s="424" t="str">
        <f>IF('ประเมินตัวชี้วัด  '!AF7="","",'ประเมินตัวชี้วัด  '!AF7)</f>
        <v/>
      </c>
      <c r="AG7" s="424" t="str">
        <f>IF('ประเมินตัวชี้วัด  '!AG7="","",'ประเมินตัวชี้วัด  '!AG7)</f>
        <v/>
      </c>
      <c r="AH7" s="424" t="str">
        <f>IF('ประเมินตัวชี้วัด  '!AH7="","",'ประเมินตัวชี้วัด  '!AH7)</f>
        <v/>
      </c>
      <c r="AI7" s="424" t="str">
        <f>IF('ประเมินตัวชี้วัด  '!AI7="","",'ประเมินตัวชี้วัด  '!AI7)</f>
        <v/>
      </c>
      <c r="AJ7" s="424" t="str">
        <f>IF('ประเมินตัวชี้วัด  '!AJ7="","",'ประเมินตัวชี้วัด  '!AJ7)</f>
        <v/>
      </c>
      <c r="AK7" s="424" t="str">
        <f>IF('ประเมินตัวชี้วัด  '!AK7="","",'ประเมินตัวชี้วัด  '!AK7)</f>
        <v/>
      </c>
      <c r="AL7" s="424" t="str">
        <f>IF('ประเมินตัวชี้วัด  '!AL7="","",'ประเมินตัวชี้วัด  '!AL7)</f>
        <v/>
      </c>
      <c r="AM7" s="424" t="str">
        <f>IF('ประเมินตัวชี้วัด  '!AM7="","",'ประเมินตัวชี้วัด  '!AM7)</f>
        <v/>
      </c>
      <c r="AN7" s="424" t="str">
        <f>IF('ประเมินตัวชี้วัด  '!AN7="","",'ประเมินตัวชี้วัด  '!AN7)</f>
        <v/>
      </c>
      <c r="AO7" s="424" t="str">
        <f>IF('ประเมินตัวชี้วัด  '!AO7="","",'ประเมินตัวชี้วัด  '!AO7)</f>
        <v/>
      </c>
      <c r="AP7" s="338" t="s">
        <v>48</v>
      </c>
      <c r="AQ7" s="744"/>
      <c r="AR7" s="46"/>
      <c r="AS7" s="16"/>
    </row>
    <row r="8" spans="2:45" ht="18" customHeight="1">
      <c r="B8" s="16"/>
      <c r="C8" s="19"/>
      <c r="D8" s="736"/>
      <c r="E8" s="740"/>
      <c r="F8" s="711"/>
      <c r="G8" s="275" t="s">
        <v>122</v>
      </c>
      <c r="H8" s="457" t="str">
        <f>IF(มาตรฐาน!$G9="","",มาตรฐาน!$G9)</f>
        <v>มบ.บ</v>
      </c>
      <c r="I8" s="457">
        <f>IF(มาตรฐาน!$G10="","",มาตรฐาน!$G10)</f>
        <v>2</v>
      </c>
      <c r="J8" s="457" t="str">
        <f>IF(มาตรฐาน!$G11="","",มาตรฐาน!$G11)</f>
        <v/>
      </c>
      <c r="K8" s="457" t="str">
        <f>IF(มาตรฐาน!$G12="","",มาตรฐาน!$G12)</f>
        <v/>
      </c>
      <c r="L8" s="457" t="str">
        <f>IF(มาตรฐาน!$G13="","",มาตรฐาน!$G13)</f>
        <v/>
      </c>
      <c r="M8" s="457" t="str">
        <f>IF(มาตรฐาน!$G14="","",มาตรฐาน!$G14)</f>
        <v/>
      </c>
      <c r="N8" s="457" t="str">
        <f>IF(มาตรฐาน!$G15="","",มาตรฐาน!$G15)</f>
        <v/>
      </c>
      <c r="O8" s="457" t="str">
        <f>IF(มาตรฐาน!$G16="","",มาตรฐาน!$G16)</f>
        <v/>
      </c>
      <c r="P8" s="457" t="str">
        <f>IF(มาตรฐาน!$G17="","",มาตรฐาน!$G17)</f>
        <v/>
      </c>
      <c r="Q8" s="457" t="str">
        <f>IF(มาตรฐาน!$G18="","",มาตรฐาน!$G18)</f>
        <v/>
      </c>
      <c r="R8" s="457" t="str">
        <f>IF(มาตรฐาน!$G19="","",มาตรฐาน!$G19)</f>
        <v/>
      </c>
      <c r="S8" s="457" t="str">
        <f>IF(มาตรฐาน!$G20="","",มาตรฐาน!$G20)</f>
        <v/>
      </c>
      <c r="T8" s="457" t="str">
        <f>IF(มาตรฐาน!$G21="","",มาตรฐาน!$G21)</f>
        <v/>
      </c>
      <c r="U8" s="457" t="str">
        <f>IF(มาตรฐาน!$G22="","",มาตรฐาน!$G22)</f>
        <v/>
      </c>
      <c r="V8" s="457" t="str">
        <f>IF(มาตรฐาน!$G23="","",มาตรฐาน!$G23)</f>
        <v/>
      </c>
      <c r="W8" s="457" t="str">
        <f>IF(มาตรฐาน!$G24="","",มาตรฐาน!$G24)</f>
        <v/>
      </c>
      <c r="X8" s="457" t="str">
        <f>IF(มาตรฐาน!$G25="","",มาตรฐาน!$G25)</f>
        <v/>
      </c>
      <c r="Y8" s="457" t="str">
        <f>IF(มาตรฐาน!$G26="","",มาตรฐาน!$G26)</f>
        <v/>
      </c>
      <c r="Z8" s="457" t="str">
        <f>IF(มาตรฐาน!$G27="","",มาตรฐาน!$G27)</f>
        <v/>
      </c>
      <c r="AA8" s="457" t="str">
        <f>IF(มาตรฐาน!$G28="","",มาตรฐาน!$G28)</f>
        <v/>
      </c>
      <c r="AB8" s="457" t="str">
        <f>IF(มาตรฐาน!$G29="","",มาตรฐาน!$G29)</f>
        <v/>
      </c>
      <c r="AC8" s="457" t="str">
        <f>IF(มาตรฐาน!$G30="","",มาตรฐาน!$G30)</f>
        <v/>
      </c>
      <c r="AD8" s="457" t="str">
        <f>IF(มาตรฐาน!$G31="","",มาตรฐาน!$G31)</f>
        <v/>
      </c>
      <c r="AE8" s="457" t="str">
        <f>IF(มาตรฐาน!$G32="","",มาตรฐาน!$G32)</f>
        <v/>
      </c>
      <c r="AF8" s="457" t="str">
        <f>IF(มาตรฐาน!$G33="","",มาตรฐาน!$G33)</f>
        <v/>
      </c>
      <c r="AG8" s="457" t="str">
        <f>IF(มาตรฐาน!$G34="","",มาตรฐาน!$G34)</f>
        <v/>
      </c>
      <c r="AH8" s="457" t="str">
        <f>IF(มาตรฐาน!$G35="","",มาตรฐาน!$G35)</f>
        <v/>
      </c>
      <c r="AI8" s="457" t="str">
        <f>IF(มาตรฐาน!$G36="","",มาตรฐาน!$G36)</f>
        <v/>
      </c>
      <c r="AJ8" s="457" t="str">
        <f>IF(มาตรฐาน!$G37="","",มาตรฐาน!$G37)</f>
        <v/>
      </c>
      <c r="AK8" s="457" t="str">
        <f>IF(มาตรฐาน!$G38="","",มาตรฐาน!$G38)</f>
        <v/>
      </c>
      <c r="AL8" s="457" t="str">
        <f>IF(มาตรฐาน!$G39="","",มาตรฐาน!$G39)</f>
        <v/>
      </c>
      <c r="AM8" s="457" t="str">
        <f>IF(มาตรฐาน!$G40="","",มาตรฐาน!$G40)</f>
        <v/>
      </c>
      <c r="AN8" s="457" t="str">
        <f>IF(มาตรฐาน!$G41="","",มาตรฐาน!$G41)</f>
        <v/>
      </c>
      <c r="AO8" s="457" t="str">
        <f>IF(มาตรฐาน!$G42="","",มาตรฐาน!$G42)</f>
        <v/>
      </c>
      <c r="AP8" s="270">
        <f>IF('ประเมินตัวชี้วัด  '!AP8="","",'ประเมินตัวชี้วัด  '!AP8)</f>
        <v>2</v>
      </c>
      <c r="AQ8" s="744"/>
      <c r="AR8" s="46"/>
      <c r="AS8" s="16"/>
    </row>
    <row r="9" spans="2:45" ht="172.5" customHeight="1">
      <c r="B9" s="16"/>
      <c r="C9" s="19"/>
      <c r="D9" s="737"/>
      <c r="E9" s="741"/>
      <c r="F9" s="742"/>
      <c r="G9" s="275" t="s">
        <v>48</v>
      </c>
      <c r="H9" s="339" t="str">
        <f>IF(มาตรฐาน!$I9="","",มาตรฐาน!$I9)</f>
        <v>ปฏิบัติตามคำสั่งง่าย ๆ ที่ฟัง</v>
      </c>
      <c r="I9" s="339" t="str">
        <f>IF(มาตรฐาน!$I10="","",มาตรฐาน!$I10)</f>
        <v>ระบุตัวอักษรและเสียง อ่านออกเสียงและสะกดคำง่าย ๆ ถูกต้องตามหลักการอ่าน</v>
      </c>
      <c r="J9" s="339" t="str">
        <f>IF(มาตรฐาน!$I11="","",มาตรฐาน!$I11)</f>
        <v/>
      </c>
      <c r="K9" s="339" t="str">
        <f>IF(มาตรฐาน!$I12="","",มาตรฐาน!$I12)</f>
        <v/>
      </c>
      <c r="L9" s="339" t="str">
        <f>IF(มาตรฐาน!$I13="","",มาตรฐาน!$I13)</f>
        <v/>
      </c>
      <c r="M9" s="339" t="str">
        <f>IF(มาตรฐาน!$I14="","",มาตรฐาน!$I14)</f>
        <v/>
      </c>
      <c r="N9" s="339" t="str">
        <f>IF(มาตรฐาน!$I15="","",มาตรฐาน!$I15)</f>
        <v/>
      </c>
      <c r="O9" s="339" t="str">
        <f>IF(มาตรฐาน!$I16="","",มาตรฐาน!$I16)</f>
        <v/>
      </c>
      <c r="P9" s="339" t="str">
        <f>IF(มาตรฐาน!$I17="","",มาตรฐาน!$I17)</f>
        <v/>
      </c>
      <c r="Q9" s="339" t="str">
        <f>IF(มาตรฐาน!$I18="","",มาตรฐาน!$I18)</f>
        <v/>
      </c>
      <c r="R9" s="339" t="str">
        <f>IF(มาตรฐาน!$I19="","",มาตรฐาน!$I19)</f>
        <v/>
      </c>
      <c r="S9" s="339" t="str">
        <f>IF(มาตรฐาน!$I20="","",มาตรฐาน!$I20)</f>
        <v/>
      </c>
      <c r="T9" s="339" t="str">
        <f>IF(มาตรฐาน!$I21="","",มาตรฐาน!$I21)</f>
        <v/>
      </c>
      <c r="U9" s="339" t="str">
        <f>IF(มาตรฐาน!$I22="","",มาตรฐาน!$I22)</f>
        <v/>
      </c>
      <c r="V9" s="339" t="str">
        <f>IF(มาตรฐาน!$I23="","",มาตรฐาน!$I23)</f>
        <v/>
      </c>
      <c r="W9" s="339" t="str">
        <f>IF(มาตรฐาน!$I24="","",มาตรฐาน!$I24)</f>
        <v/>
      </c>
      <c r="X9" s="339" t="str">
        <f>IF(มาตรฐาน!$I25="","",มาตรฐาน!$I25)</f>
        <v/>
      </c>
      <c r="Y9" s="339" t="str">
        <f>IF(มาตรฐาน!$I26="","",มาตรฐาน!$I26)</f>
        <v/>
      </c>
      <c r="Z9" s="339" t="str">
        <f>IF(มาตรฐาน!$I27="","",มาตรฐาน!$I27)</f>
        <v/>
      </c>
      <c r="AA9" s="339" t="str">
        <f>IF(มาตรฐาน!$I28="","",มาตรฐาน!$I28)</f>
        <v/>
      </c>
      <c r="AB9" s="339" t="str">
        <f>IF(มาตรฐาน!$I29="","",มาตรฐาน!$I29)</f>
        <v/>
      </c>
      <c r="AC9" s="339" t="str">
        <f>IF(มาตรฐาน!$I30="","",มาตรฐาน!$I30)</f>
        <v/>
      </c>
      <c r="AD9" s="339" t="str">
        <f>IF(มาตรฐาน!$I31="","",มาตรฐาน!$I31)</f>
        <v/>
      </c>
      <c r="AE9" s="339" t="str">
        <f>IF(มาตรฐาน!$I32="","",มาตรฐาน!$I32)</f>
        <v/>
      </c>
      <c r="AF9" s="339" t="str">
        <f>IF(มาตรฐาน!$I33="","",มาตรฐาน!$I33)</f>
        <v/>
      </c>
      <c r="AG9" s="339" t="str">
        <f>IF(มาตรฐาน!$I34="","",มาตรฐาน!$I34)</f>
        <v/>
      </c>
      <c r="AH9" s="339" t="str">
        <f>IF(มาตรฐาน!$I35="","",มาตรฐาน!$I35)</f>
        <v/>
      </c>
      <c r="AI9" s="339" t="str">
        <f>IF(มาตรฐาน!$I36="","",มาตรฐาน!$I36)</f>
        <v/>
      </c>
      <c r="AJ9" s="339" t="str">
        <f>IF(มาตรฐาน!$I37="","",มาตรฐาน!$I37)</f>
        <v/>
      </c>
      <c r="AK9" s="339" t="str">
        <f>IF(มาตรฐาน!$I38="","",มาตรฐาน!$I38)</f>
        <v/>
      </c>
      <c r="AL9" s="339" t="str">
        <f>IF(มาตรฐาน!$I39="","",มาตรฐาน!$I39)</f>
        <v/>
      </c>
      <c r="AM9" s="339" t="str">
        <f>IF(มาตรฐาน!$I40="","",มาตรฐาน!$I40)</f>
        <v/>
      </c>
      <c r="AN9" s="339" t="str">
        <f>IF(มาตรฐาน!$I41="","",มาตรฐาน!$I41)</f>
        <v/>
      </c>
      <c r="AO9" s="339" t="str">
        <f>IF(มาตรฐาน!$I42="","",มาตรฐาน!$I42)</f>
        <v/>
      </c>
      <c r="AP9" s="340" t="s">
        <v>130</v>
      </c>
      <c r="AQ9" s="745"/>
      <c r="AR9" s="46"/>
      <c r="AS9" s="16"/>
    </row>
    <row r="10" spans="2:45" s="200" customFormat="1" ht="17.100000000000001" customHeight="1">
      <c r="B10" s="226"/>
      <c r="C10" s="202"/>
      <c r="D10" s="332" t="str">
        <f>IF(ข้อมูลนร.2!D7="","",ข้อมูลนร.2!D7)</f>
        <v>1</v>
      </c>
      <c r="E10" s="746" t="str">
        <f>IF(ข้อมูลนร.2!G7="","",ข้อมูลนร.2!G7)</f>
        <v>เด็กชายครูคอม  บ้านสื่อ</v>
      </c>
      <c r="F10" s="746"/>
      <c r="G10" s="341"/>
      <c r="H10" s="332">
        <f>IF('ประเมินตัวชี้วัด  '!H10="","",'ประเมินตัวชี้วัด  '!H10)</f>
        <v>3</v>
      </c>
      <c r="I10" s="332">
        <f>IF('ประเมินตัวชี้วัด  '!I10="","",'ประเมินตัวชี้วัด  '!I10)</f>
        <v>3</v>
      </c>
      <c r="J10" s="332">
        <f>IF('ประเมินตัวชี้วัด  '!J10="","",'ประเมินตัวชี้วัด  '!J10)</f>
        <v>3</v>
      </c>
      <c r="K10" s="332">
        <f>IF('ประเมินตัวชี้วัด  '!K10="","",'ประเมินตัวชี้วัด  '!K10)</f>
        <v>3</v>
      </c>
      <c r="L10" s="332">
        <f>IF('ประเมินตัวชี้วัด  '!L10="","",'ประเมินตัวชี้วัด  '!L10)</f>
        <v>3</v>
      </c>
      <c r="M10" s="332">
        <f>IF('ประเมินตัวชี้วัด  '!M10="","",'ประเมินตัวชี้วัด  '!M10)</f>
        <v>3</v>
      </c>
      <c r="N10" s="332">
        <f>IF('ประเมินตัวชี้วัด  '!N10="","",'ประเมินตัวชี้วัด  '!N10)</f>
        <v>3</v>
      </c>
      <c r="O10" s="332">
        <f>IF('ประเมินตัวชี้วัด  '!O10="","",'ประเมินตัวชี้วัด  '!O10)</f>
        <v>3</v>
      </c>
      <c r="P10" s="332">
        <f>IF('ประเมินตัวชี้วัด  '!P10="","",'ประเมินตัวชี้วัด  '!P10)</f>
        <v>3</v>
      </c>
      <c r="Q10" s="332">
        <f>IF('ประเมินตัวชี้วัด  '!Q10="","",'ประเมินตัวชี้วัด  '!Q10)</f>
        <v>3</v>
      </c>
      <c r="R10" s="332">
        <f>IF('ประเมินตัวชี้วัด  '!R10="","",'ประเมินตัวชี้วัด  '!R10)</f>
        <v>3</v>
      </c>
      <c r="S10" s="332">
        <f>IF('ประเมินตัวชี้วัด  '!S10="","",'ประเมินตัวชี้วัด  '!S10)</f>
        <v>3</v>
      </c>
      <c r="T10" s="332">
        <f>IF('ประเมินตัวชี้วัด  '!T10="","",'ประเมินตัวชี้วัด  '!T10)</f>
        <v>3</v>
      </c>
      <c r="U10" s="332">
        <f>IF('ประเมินตัวชี้วัด  '!U10="","",'ประเมินตัวชี้วัด  '!U10)</f>
        <v>3</v>
      </c>
      <c r="V10" s="332">
        <f>IF('ประเมินตัวชี้วัด  '!V10="","",'ประเมินตัวชี้วัด  '!V10)</f>
        <v>3</v>
      </c>
      <c r="W10" s="332">
        <f>IF('ประเมินตัวชี้วัด  '!W10="","",'ประเมินตัวชี้วัด  '!W10)</f>
        <v>3</v>
      </c>
      <c r="X10" s="332">
        <f>IF('ประเมินตัวชี้วัด  '!X10="","",'ประเมินตัวชี้วัด  '!X10)</f>
        <v>3</v>
      </c>
      <c r="Y10" s="332">
        <f>IF('ประเมินตัวชี้วัด  '!Y10="","",'ประเมินตัวชี้วัด  '!Y10)</f>
        <v>3</v>
      </c>
      <c r="Z10" s="332">
        <f>IF('ประเมินตัวชี้วัด  '!Z10="","",'ประเมินตัวชี้วัด  '!Z10)</f>
        <v>3</v>
      </c>
      <c r="AA10" s="332">
        <f>IF('ประเมินตัวชี้วัด  '!AA10="","",'ประเมินตัวชี้วัด  '!AA10)</f>
        <v>3</v>
      </c>
      <c r="AB10" s="332">
        <f>IF('ประเมินตัวชี้วัด  '!AB10="","",'ประเมินตัวชี้วัด  '!AB10)</f>
        <v>3</v>
      </c>
      <c r="AC10" s="332">
        <f>IF('ประเมินตัวชี้วัด  '!AC10="","",'ประเมินตัวชี้วัด  '!AC10)</f>
        <v>3</v>
      </c>
      <c r="AD10" s="332">
        <f>IF('ประเมินตัวชี้วัด  '!AD10="","",'ประเมินตัวชี้วัด  '!AD10)</f>
        <v>3</v>
      </c>
      <c r="AE10" s="332">
        <f>IF('ประเมินตัวชี้วัด  '!AE10="","",'ประเมินตัวชี้วัด  '!AE10)</f>
        <v>3</v>
      </c>
      <c r="AF10" s="332">
        <f>IF('ประเมินตัวชี้วัด  '!AF10="","",'ประเมินตัวชี้วัด  '!AF10)</f>
        <v>3</v>
      </c>
      <c r="AG10" s="332">
        <f>IF('ประเมินตัวชี้วัด  '!AG10="","",'ประเมินตัวชี้วัด  '!AG10)</f>
        <v>3</v>
      </c>
      <c r="AH10" s="332">
        <f>IF('ประเมินตัวชี้วัด  '!AH10="","",'ประเมินตัวชี้วัด  '!AH10)</f>
        <v>3</v>
      </c>
      <c r="AI10" s="332">
        <f>IF('ประเมินตัวชี้วัด  '!AI10="","",'ประเมินตัวชี้วัด  '!AI10)</f>
        <v>3</v>
      </c>
      <c r="AJ10" s="332">
        <f>IF('ประเมินตัวชี้วัด  '!AJ10="","",'ประเมินตัวชี้วัด  '!AJ10)</f>
        <v>3</v>
      </c>
      <c r="AK10" s="332">
        <f>IF('ประเมินตัวชี้วัด  '!AK10="","",'ประเมินตัวชี้วัด  '!AK10)</f>
        <v>3</v>
      </c>
      <c r="AL10" s="332">
        <f>IF('ประเมินตัวชี้วัด  '!AL10="","",'ประเมินตัวชี้วัด  '!AL10)</f>
        <v>3</v>
      </c>
      <c r="AM10" s="332">
        <f>IF('ประเมินตัวชี้วัด  '!AM10="","",'ประเมินตัวชี้วัด  '!AM10)</f>
        <v>3</v>
      </c>
      <c r="AN10" s="332">
        <f>IF('ประเมินตัวชี้วัด  '!AN10="","",'ประเมินตัวชี้วัด  '!AN10)</f>
        <v>3</v>
      </c>
      <c r="AO10" s="332">
        <f>IF('ประเมินตัวชี้วัด  '!AO10="","",'ประเมินตัวชี้วัด  '!AO10)</f>
        <v>3</v>
      </c>
      <c r="AP10" s="295">
        <f>IF('ประเมินตัวชี้วัด  '!AP10="","",'ประเมินตัวชี้วัด  '!AP10)</f>
        <v>34</v>
      </c>
      <c r="AQ10" s="332" t="str">
        <f>IF('ประเมินตัวชี้วัด  '!AQ10="","",'ประเมินตัวชี้วัด  '!AQ10)</f>
        <v>ไม่ผ่าน</v>
      </c>
      <c r="AR10" s="203"/>
      <c r="AS10" s="226"/>
    </row>
    <row r="11" spans="2:45" s="200" customFormat="1" ht="17.100000000000001" customHeight="1">
      <c r="B11" s="226"/>
      <c r="C11" s="202"/>
      <c r="D11" s="333" t="str">
        <f>IF(ข้อมูลนร.2!D8="","",ข้อมูลนร.2!D8)</f>
        <v>2</v>
      </c>
      <c r="E11" s="734" t="str">
        <f>IF(ข้อมูลนร.2!G8="","",ข้อมูลนร.2!G8)</f>
        <v>เด็กหญิงบ้านสื่อ  ครูคอม</v>
      </c>
      <c r="F11" s="734"/>
      <c r="G11" s="342"/>
      <c r="H11" s="333">
        <f>IF('ประเมินตัวชี้วัด  '!H11="","",'ประเมินตัวชี้วัด  '!H11)</f>
        <v>3</v>
      </c>
      <c r="I11" s="333">
        <f>IF('ประเมินตัวชี้วัด  '!I11="","",'ประเมินตัวชี้วัด  '!I11)</f>
        <v>3</v>
      </c>
      <c r="J11" s="333">
        <f>IF('ประเมินตัวชี้วัด  '!J11="","",'ประเมินตัวชี้วัด  '!J11)</f>
        <v>3</v>
      </c>
      <c r="K11" s="333">
        <f>IF('ประเมินตัวชี้วัด  '!K11="","",'ประเมินตัวชี้วัด  '!K11)</f>
        <v>3</v>
      </c>
      <c r="L11" s="333">
        <f>IF('ประเมินตัวชี้วัด  '!L11="","",'ประเมินตัวชี้วัด  '!L11)</f>
        <v>3</v>
      </c>
      <c r="M11" s="333">
        <f>IF('ประเมินตัวชี้วัด  '!M11="","",'ประเมินตัวชี้วัด  '!M11)</f>
        <v>3</v>
      </c>
      <c r="N11" s="333">
        <f>IF('ประเมินตัวชี้วัด  '!N11="","",'ประเมินตัวชี้วัด  '!N11)</f>
        <v>3</v>
      </c>
      <c r="O11" s="333">
        <f>IF('ประเมินตัวชี้วัด  '!O11="","",'ประเมินตัวชี้วัด  '!O11)</f>
        <v>3</v>
      </c>
      <c r="P11" s="333">
        <f>IF('ประเมินตัวชี้วัด  '!P11="","",'ประเมินตัวชี้วัด  '!P11)</f>
        <v>3</v>
      </c>
      <c r="Q11" s="333" t="str">
        <f>IF('ประเมินตัวชี้วัด  '!Q11="","",'ประเมินตัวชี้วัด  '!Q11)</f>
        <v/>
      </c>
      <c r="R11" s="333" t="str">
        <f>IF('ประเมินตัวชี้วัด  '!R11="","",'ประเมินตัวชี้วัด  '!R11)</f>
        <v/>
      </c>
      <c r="S11" s="333" t="str">
        <f>IF('ประเมินตัวชี้วัด  '!S11="","",'ประเมินตัวชี้วัด  '!S11)</f>
        <v/>
      </c>
      <c r="T11" s="333" t="str">
        <f>IF('ประเมินตัวชี้วัด  '!T11="","",'ประเมินตัวชี้วัด  '!T11)</f>
        <v/>
      </c>
      <c r="U11" s="333" t="str">
        <f>IF('ประเมินตัวชี้วัด  '!U11="","",'ประเมินตัวชี้วัด  '!U11)</f>
        <v/>
      </c>
      <c r="V11" s="333" t="str">
        <f>IF('ประเมินตัวชี้วัด  '!V11="","",'ประเมินตัวชี้วัด  '!V11)</f>
        <v/>
      </c>
      <c r="W11" s="333" t="str">
        <f>IF('ประเมินตัวชี้วัด  '!W11="","",'ประเมินตัวชี้วัด  '!W11)</f>
        <v/>
      </c>
      <c r="X11" s="333" t="str">
        <f>IF('ประเมินตัวชี้วัด  '!X11="","",'ประเมินตัวชี้วัด  '!X11)</f>
        <v/>
      </c>
      <c r="Y11" s="333" t="str">
        <f>IF('ประเมินตัวชี้วัด  '!Y11="","",'ประเมินตัวชี้วัด  '!Y11)</f>
        <v/>
      </c>
      <c r="Z11" s="333" t="str">
        <f>IF('ประเมินตัวชี้วัด  '!Z11="","",'ประเมินตัวชี้วัด  '!Z11)</f>
        <v/>
      </c>
      <c r="AA11" s="333" t="str">
        <f>IF('ประเมินตัวชี้วัด  '!AA11="","",'ประเมินตัวชี้วัด  '!AA11)</f>
        <v/>
      </c>
      <c r="AB11" s="333" t="str">
        <f>IF('ประเมินตัวชี้วัด  '!AB11="","",'ประเมินตัวชี้วัด  '!AB11)</f>
        <v/>
      </c>
      <c r="AC11" s="333" t="str">
        <f>IF('ประเมินตัวชี้วัด  '!AC11="","",'ประเมินตัวชี้วัด  '!AC11)</f>
        <v/>
      </c>
      <c r="AD11" s="333" t="str">
        <f>IF('ประเมินตัวชี้วัด  '!AD11="","",'ประเมินตัวชี้วัด  '!AD11)</f>
        <v/>
      </c>
      <c r="AE11" s="333" t="str">
        <f>IF('ประเมินตัวชี้วัด  '!AE11="","",'ประเมินตัวชี้วัด  '!AE11)</f>
        <v/>
      </c>
      <c r="AF11" s="333" t="str">
        <f>IF('ประเมินตัวชี้วัด  '!AF11="","",'ประเมินตัวชี้วัด  '!AF11)</f>
        <v/>
      </c>
      <c r="AG11" s="333" t="str">
        <f>IF('ประเมินตัวชี้วัด  '!AG11="","",'ประเมินตัวชี้วัด  '!AG11)</f>
        <v/>
      </c>
      <c r="AH11" s="333" t="str">
        <f>IF('ประเมินตัวชี้วัด  '!AH11="","",'ประเมินตัวชี้วัด  '!AH11)</f>
        <v/>
      </c>
      <c r="AI11" s="333" t="str">
        <f>IF('ประเมินตัวชี้วัด  '!AI11="","",'ประเมินตัวชี้วัด  '!AI11)</f>
        <v/>
      </c>
      <c r="AJ11" s="333" t="str">
        <f>IF('ประเมินตัวชี้วัด  '!AJ11="","",'ประเมินตัวชี้วัด  '!AJ11)</f>
        <v/>
      </c>
      <c r="AK11" s="333" t="str">
        <f>IF('ประเมินตัวชี้วัด  '!AK11="","",'ประเมินตัวชี้วัด  '!AK11)</f>
        <v/>
      </c>
      <c r="AL11" s="333" t="str">
        <f>IF('ประเมินตัวชี้วัด  '!AL11="","",'ประเมินตัวชี้วัด  '!AL11)</f>
        <v/>
      </c>
      <c r="AM11" s="333" t="str">
        <f>IF('ประเมินตัวชี้วัด  '!AM11="","",'ประเมินตัวชี้วัด  '!AM11)</f>
        <v/>
      </c>
      <c r="AN11" s="333" t="str">
        <f>IF('ประเมินตัวชี้วัด  '!AN11="","",'ประเมินตัวชี้วัด  '!AN11)</f>
        <v/>
      </c>
      <c r="AO11" s="333" t="str">
        <f>IF('ประเมินตัวชี้วัด  '!AO11="","",'ประเมินตัวชี้วัด  '!AO11)</f>
        <v/>
      </c>
      <c r="AP11" s="296">
        <f>IF('ประเมินตัวชี้วัด  '!AP11="","",'ประเมินตัวชี้วัด  '!AP11)</f>
        <v>9</v>
      </c>
      <c r="AQ11" s="333" t="str">
        <f>IF('ประเมินตัวชี้วัด  '!AQ11="","",'ประเมินตัวชี้วัด  '!AQ11)</f>
        <v>ไม่ผ่าน</v>
      </c>
      <c r="AR11" s="203"/>
      <c r="AS11" s="226"/>
    </row>
    <row r="12" spans="2:45" s="200" customFormat="1" ht="17.100000000000001" customHeight="1">
      <c r="B12" s="226"/>
      <c r="C12" s="202"/>
      <c r="D12" s="333" t="str">
        <f>IF(ข้อมูลนร.2!D9="","",ข้อมูลนร.2!D9)</f>
        <v>3</v>
      </c>
      <c r="E12" s="734" t="str">
        <f>IF(ข้อมูลนร.2!G9="","",ข้อมูลนร.2!G9)</f>
        <v>เด็กหญิงปุยฝ้าย  บ้านสื่อ</v>
      </c>
      <c r="F12" s="734"/>
      <c r="G12" s="342"/>
      <c r="H12" s="333" t="str">
        <f>IF('ประเมินตัวชี้วัด  '!H12="","",'ประเมินตัวชี้วัด  '!H12)</f>
        <v/>
      </c>
      <c r="I12" s="333" t="str">
        <f>IF('ประเมินตัวชี้วัด  '!I12="","",'ประเมินตัวชี้วัด  '!I12)</f>
        <v/>
      </c>
      <c r="J12" s="333" t="str">
        <f>IF('ประเมินตัวชี้วัด  '!J12="","",'ประเมินตัวชี้วัด  '!J12)</f>
        <v/>
      </c>
      <c r="K12" s="333" t="str">
        <f>IF('ประเมินตัวชี้วัด  '!K12="","",'ประเมินตัวชี้วัด  '!K12)</f>
        <v/>
      </c>
      <c r="L12" s="333" t="str">
        <f>IF('ประเมินตัวชี้วัด  '!L12="","",'ประเมินตัวชี้วัด  '!L12)</f>
        <v/>
      </c>
      <c r="M12" s="333" t="str">
        <f>IF('ประเมินตัวชี้วัด  '!M12="","",'ประเมินตัวชี้วัด  '!M12)</f>
        <v/>
      </c>
      <c r="N12" s="333" t="str">
        <f>IF('ประเมินตัวชี้วัด  '!N12="","",'ประเมินตัวชี้วัด  '!N12)</f>
        <v/>
      </c>
      <c r="O12" s="333" t="str">
        <f>IF('ประเมินตัวชี้วัด  '!O12="","",'ประเมินตัวชี้วัด  '!O12)</f>
        <v/>
      </c>
      <c r="P12" s="333" t="str">
        <f>IF('ประเมินตัวชี้วัด  '!P12="","",'ประเมินตัวชี้วัด  '!P12)</f>
        <v/>
      </c>
      <c r="Q12" s="333" t="str">
        <f>IF('ประเมินตัวชี้วัด  '!Q12="","",'ประเมินตัวชี้วัด  '!Q12)</f>
        <v/>
      </c>
      <c r="R12" s="333" t="str">
        <f>IF('ประเมินตัวชี้วัด  '!R12="","",'ประเมินตัวชี้วัด  '!R12)</f>
        <v/>
      </c>
      <c r="S12" s="333" t="str">
        <f>IF('ประเมินตัวชี้วัด  '!S12="","",'ประเมินตัวชี้วัด  '!S12)</f>
        <v/>
      </c>
      <c r="T12" s="333" t="str">
        <f>IF('ประเมินตัวชี้วัด  '!T12="","",'ประเมินตัวชี้วัด  '!T12)</f>
        <v/>
      </c>
      <c r="U12" s="333" t="str">
        <f>IF('ประเมินตัวชี้วัด  '!U12="","",'ประเมินตัวชี้วัด  '!U12)</f>
        <v/>
      </c>
      <c r="V12" s="333" t="str">
        <f>IF('ประเมินตัวชี้วัด  '!V12="","",'ประเมินตัวชี้วัด  '!V12)</f>
        <v/>
      </c>
      <c r="W12" s="333" t="str">
        <f>IF('ประเมินตัวชี้วัด  '!W12="","",'ประเมินตัวชี้วัด  '!W12)</f>
        <v/>
      </c>
      <c r="X12" s="333" t="str">
        <f>IF('ประเมินตัวชี้วัด  '!X12="","",'ประเมินตัวชี้วัด  '!X12)</f>
        <v/>
      </c>
      <c r="Y12" s="333" t="str">
        <f>IF('ประเมินตัวชี้วัด  '!Y12="","",'ประเมินตัวชี้วัด  '!Y12)</f>
        <v/>
      </c>
      <c r="Z12" s="333" t="str">
        <f>IF('ประเมินตัวชี้วัด  '!Z12="","",'ประเมินตัวชี้วัด  '!Z12)</f>
        <v/>
      </c>
      <c r="AA12" s="333" t="str">
        <f>IF('ประเมินตัวชี้วัด  '!AA12="","",'ประเมินตัวชี้วัด  '!AA12)</f>
        <v/>
      </c>
      <c r="AB12" s="333" t="str">
        <f>IF('ประเมินตัวชี้วัด  '!AB12="","",'ประเมินตัวชี้วัด  '!AB12)</f>
        <v/>
      </c>
      <c r="AC12" s="333" t="str">
        <f>IF('ประเมินตัวชี้วัด  '!AC12="","",'ประเมินตัวชี้วัด  '!AC12)</f>
        <v/>
      </c>
      <c r="AD12" s="333" t="str">
        <f>IF('ประเมินตัวชี้วัด  '!AD12="","",'ประเมินตัวชี้วัด  '!AD12)</f>
        <v/>
      </c>
      <c r="AE12" s="333" t="str">
        <f>IF('ประเมินตัวชี้วัด  '!AE12="","",'ประเมินตัวชี้วัด  '!AE12)</f>
        <v/>
      </c>
      <c r="AF12" s="333" t="str">
        <f>IF('ประเมินตัวชี้วัด  '!AF12="","",'ประเมินตัวชี้วัด  '!AF12)</f>
        <v/>
      </c>
      <c r="AG12" s="333" t="str">
        <f>IF('ประเมินตัวชี้วัด  '!AG12="","",'ประเมินตัวชี้วัด  '!AG12)</f>
        <v/>
      </c>
      <c r="AH12" s="333" t="str">
        <f>IF('ประเมินตัวชี้วัด  '!AH12="","",'ประเมินตัวชี้วัด  '!AH12)</f>
        <v/>
      </c>
      <c r="AI12" s="333" t="str">
        <f>IF('ประเมินตัวชี้วัด  '!AI12="","",'ประเมินตัวชี้วัด  '!AI12)</f>
        <v/>
      </c>
      <c r="AJ12" s="333" t="str">
        <f>IF('ประเมินตัวชี้วัด  '!AJ12="","",'ประเมินตัวชี้วัด  '!AJ12)</f>
        <v/>
      </c>
      <c r="AK12" s="333" t="str">
        <f>IF('ประเมินตัวชี้วัด  '!AK12="","",'ประเมินตัวชี้วัด  '!AK12)</f>
        <v/>
      </c>
      <c r="AL12" s="333" t="str">
        <f>IF('ประเมินตัวชี้วัด  '!AL12="","",'ประเมินตัวชี้วัด  '!AL12)</f>
        <v/>
      </c>
      <c r="AM12" s="333" t="str">
        <f>IF('ประเมินตัวชี้วัด  '!AM12="","",'ประเมินตัวชี้วัด  '!AM12)</f>
        <v/>
      </c>
      <c r="AN12" s="333" t="str">
        <f>IF('ประเมินตัวชี้วัด  '!AN12="","",'ประเมินตัวชี้วัด  '!AN12)</f>
        <v/>
      </c>
      <c r="AO12" s="333" t="str">
        <f>IF('ประเมินตัวชี้วัด  '!AO12="","",'ประเมินตัวชี้วัด  '!AO12)</f>
        <v/>
      </c>
      <c r="AP12" s="296" t="str">
        <f>IF('ประเมินตัวชี้วัด  '!AP12="","",'ประเมินตัวชี้วัด  '!AP12)</f>
        <v/>
      </c>
      <c r="AQ12" s="333" t="str">
        <f>IF('ประเมินตัวชี้วัด  '!AQ12="","",'ประเมินตัวชี้วัด  '!AQ12)</f>
        <v/>
      </c>
      <c r="AR12" s="203"/>
      <c r="AS12" s="226"/>
    </row>
    <row r="13" spans="2:45" s="200" customFormat="1" ht="17.100000000000001" customHeight="1">
      <c r="B13" s="226"/>
      <c r="C13" s="202"/>
      <c r="D13" s="333" t="str">
        <f>IF(ข้อมูลนร.2!D10="","",ข้อมูลนร.2!D10)</f>
        <v/>
      </c>
      <c r="E13" s="734" t="str">
        <f>IF(ข้อมูลนร.2!G10="","",ข้อมูลนร.2!G10)</f>
        <v/>
      </c>
      <c r="F13" s="734"/>
      <c r="G13" s="342"/>
      <c r="H13" s="333" t="str">
        <f>IF('ประเมินตัวชี้วัด  '!H13="","",'ประเมินตัวชี้วัด  '!H13)</f>
        <v/>
      </c>
      <c r="I13" s="333" t="str">
        <f>IF('ประเมินตัวชี้วัด  '!I13="","",'ประเมินตัวชี้วัด  '!I13)</f>
        <v/>
      </c>
      <c r="J13" s="333" t="str">
        <f>IF('ประเมินตัวชี้วัด  '!J13="","",'ประเมินตัวชี้วัด  '!J13)</f>
        <v/>
      </c>
      <c r="K13" s="333" t="str">
        <f>IF('ประเมินตัวชี้วัด  '!K13="","",'ประเมินตัวชี้วัด  '!K13)</f>
        <v/>
      </c>
      <c r="L13" s="333" t="str">
        <f>IF('ประเมินตัวชี้วัด  '!L13="","",'ประเมินตัวชี้วัด  '!L13)</f>
        <v/>
      </c>
      <c r="M13" s="333" t="str">
        <f>IF('ประเมินตัวชี้วัด  '!M13="","",'ประเมินตัวชี้วัด  '!M13)</f>
        <v/>
      </c>
      <c r="N13" s="333" t="str">
        <f>IF('ประเมินตัวชี้วัด  '!N13="","",'ประเมินตัวชี้วัด  '!N13)</f>
        <v/>
      </c>
      <c r="O13" s="333" t="str">
        <f>IF('ประเมินตัวชี้วัด  '!O13="","",'ประเมินตัวชี้วัด  '!O13)</f>
        <v/>
      </c>
      <c r="P13" s="333" t="str">
        <f>IF('ประเมินตัวชี้วัด  '!P13="","",'ประเมินตัวชี้วัด  '!P13)</f>
        <v/>
      </c>
      <c r="Q13" s="333" t="str">
        <f>IF('ประเมินตัวชี้วัด  '!Q13="","",'ประเมินตัวชี้วัด  '!Q13)</f>
        <v/>
      </c>
      <c r="R13" s="333" t="str">
        <f>IF('ประเมินตัวชี้วัด  '!R13="","",'ประเมินตัวชี้วัด  '!R13)</f>
        <v/>
      </c>
      <c r="S13" s="333" t="str">
        <f>IF('ประเมินตัวชี้วัด  '!S13="","",'ประเมินตัวชี้วัด  '!S13)</f>
        <v/>
      </c>
      <c r="T13" s="333" t="str">
        <f>IF('ประเมินตัวชี้วัด  '!T13="","",'ประเมินตัวชี้วัด  '!T13)</f>
        <v/>
      </c>
      <c r="U13" s="333" t="str">
        <f>IF('ประเมินตัวชี้วัด  '!U13="","",'ประเมินตัวชี้วัด  '!U13)</f>
        <v/>
      </c>
      <c r="V13" s="333" t="str">
        <f>IF('ประเมินตัวชี้วัด  '!V13="","",'ประเมินตัวชี้วัด  '!V13)</f>
        <v/>
      </c>
      <c r="W13" s="333" t="str">
        <f>IF('ประเมินตัวชี้วัด  '!W13="","",'ประเมินตัวชี้วัด  '!W13)</f>
        <v/>
      </c>
      <c r="X13" s="333" t="str">
        <f>IF('ประเมินตัวชี้วัด  '!X13="","",'ประเมินตัวชี้วัด  '!X13)</f>
        <v/>
      </c>
      <c r="Y13" s="333" t="str">
        <f>IF('ประเมินตัวชี้วัด  '!Y13="","",'ประเมินตัวชี้วัด  '!Y13)</f>
        <v/>
      </c>
      <c r="Z13" s="333" t="str">
        <f>IF('ประเมินตัวชี้วัด  '!Z13="","",'ประเมินตัวชี้วัด  '!Z13)</f>
        <v/>
      </c>
      <c r="AA13" s="333" t="str">
        <f>IF('ประเมินตัวชี้วัด  '!AA13="","",'ประเมินตัวชี้วัด  '!AA13)</f>
        <v/>
      </c>
      <c r="AB13" s="333" t="str">
        <f>IF('ประเมินตัวชี้วัด  '!AB13="","",'ประเมินตัวชี้วัด  '!AB13)</f>
        <v/>
      </c>
      <c r="AC13" s="333" t="str">
        <f>IF('ประเมินตัวชี้วัด  '!AC13="","",'ประเมินตัวชี้วัด  '!AC13)</f>
        <v/>
      </c>
      <c r="AD13" s="333" t="str">
        <f>IF('ประเมินตัวชี้วัด  '!AD13="","",'ประเมินตัวชี้วัด  '!AD13)</f>
        <v/>
      </c>
      <c r="AE13" s="333" t="str">
        <f>IF('ประเมินตัวชี้วัด  '!AE13="","",'ประเมินตัวชี้วัด  '!AE13)</f>
        <v/>
      </c>
      <c r="AF13" s="333" t="str">
        <f>IF('ประเมินตัวชี้วัด  '!AF13="","",'ประเมินตัวชี้วัด  '!AF13)</f>
        <v/>
      </c>
      <c r="AG13" s="333" t="str">
        <f>IF('ประเมินตัวชี้วัด  '!AG13="","",'ประเมินตัวชี้วัด  '!AG13)</f>
        <v/>
      </c>
      <c r="AH13" s="333" t="str">
        <f>IF('ประเมินตัวชี้วัด  '!AH13="","",'ประเมินตัวชี้วัด  '!AH13)</f>
        <v/>
      </c>
      <c r="AI13" s="333" t="str">
        <f>IF('ประเมินตัวชี้วัด  '!AI13="","",'ประเมินตัวชี้วัด  '!AI13)</f>
        <v/>
      </c>
      <c r="AJ13" s="333" t="str">
        <f>IF('ประเมินตัวชี้วัด  '!AJ13="","",'ประเมินตัวชี้วัด  '!AJ13)</f>
        <v/>
      </c>
      <c r="AK13" s="333" t="str">
        <f>IF('ประเมินตัวชี้วัด  '!AK13="","",'ประเมินตัวชี้วัด  '!AK13)</f>
        <v/>
      </c>
      <c r="AL13" s="333" t="str">
        <f>IF('ประเมินตัวชี้วัด  '!AL13="","",'ประเมินตัวชี้วัด  '!AL13)</f>
        <v/>
      </c>
      <c r="AM13" s="333" t="str">
        <f>IF('ประเมินตัวชี้วัด  '!AM13="","",'ประเมินตัวชี้วัด  '!AM13)</f>
        <v/>
      </c>
      <c r="AN13" s="333" t="str">
        <f>IF('ประเมินตัวชี้วัด  '!AN13="","",'ประเมินตัวชี้วัด  '!AN13)</f>
        <v/>
      </c>
      <c r="AO13" s="333" t="str">
        <f>IF('ประเมินตัวชี้วัด  '!AO13="","",'ประเมินตัวชี้วัด  '!AO13)</f>
        <v/>
      </c>
      <c r="AP13" s="296" t="str">
        <f>IF('ประเมินตัวชี้วัด  '!AP13="","",'ประเมินตัวชี้วัด  '!AP13)</f>
        <v/>
      </c>
      <c r="AQ13" s="333" t="str">
        <f>IF('ประเมินตัวชี้วัด  '!AQ13="","",'ประเมินตัวชี้วัด  '!AQ13)</f>
        <v/>
      </c>
      <c r="AR13" s="203"/>
      <c r="AS13" s="226"/>
    </row>
    <row r="14" spans="2:45" s="200" customFormat="1" ht="17.100000000000001" customHeight="1">
      <c r="B14" s="226"/>
      <c r="C14" s="202"/>
      <c r="D14" s="333" t="str">
        <f>IF(ข้อมูลนร.2!D11="","",ข้อมูลนร.2!D11)</f>
        <v/>
      </c>
      <c r="E14" s="734" t="str">
        <f>IF(ข้อมูลนร.2!G11="","",ข้อมูลนร.2!G11)</f>
        <v/>
      </c>
      <c r="F14" s="734"/>
      <c r="G14" s="342"/>
      <c r="H14" s="333" t="str">
        <f>IF('ประเมินตัวชี้วัด  '!H14="","",'ประเมินตัวชี้วัด  '!H14)</f>
        <v/>
      </c>
      <c r="I14" s="333" t="str">
        <f>IF('ประเมินตัวชี้วัด  '!I14="","",'ประเมินตัวชี้วัด  '!I14)</f>
        <v/>
      </c>
      <c r="J14" s="333" t="str">
        <f>IF('ประเมินตัวชี้วัด  '!J14="","",'ประเมินตัวชี้วัด  '!J14)</f>
        <v/>
      </c>
      <c r="K14" s="333" t="str">
        <f>IF('ประเมินตัวชี้วัด  '!K14="","",'ประเมินตัวชี้วัด  '!K14)</f>
        <v/>
      </c>
      <c r="L14" s="333" t="str">
        <f>IF('ประเมินตัวชี้วัด  '!L14="","",'ประเมินตัวชี้วัด  '!L14)</f>
        <v/>
      </c>
      <c r="M14" s="333" t="str">
        <f>IF('ประเมินตัวชี้วัด  '!M14="","",'ประเมินตัวชี้วัด  '!M14)</f>
        <v/>
      </c>
      <c r="N14" s="333" t="str">
        <f>IF('ประเมินตัวชี้วัด  '!N14="","",'ประเมินตัวชี้วัด  '!N14)</f>
        <v/>
      </c>
      <c r="O14" s="333" t="str">
        <f>IF('ประเมินตัวชี้วัด  '!O14="","",'ประเมินตัวชี้วัด  '!O14)</f>
        <v/>
      </c>
      <c r="P14" s="333" t="str">
        <f>IF('ประเมินตัวชี้วัด  '!P14="","",'ประเมินตัวชี้วัด  '!P14)</f>
        <v/>
      </c>
      <c r="Q14" s="333" t="str">
        <f>IF('ประเมินตัวชี้วัด  '!Q14="","",'ประเมินตัวชี้วัด  '!Q14)</f>
        <v/>
      </c>
      <c r="R14" s="333" t="str">
        <f>IF('ประเมินตัวชี้วัด  '!R14="","",'ประเมินตัวชี้วัด  '!R14)</f>
        <v/>
      </c>
      <c r="S14" s="333" t="str">
        <f>IF('ประเมินตัวชี้วัด  '!S14="","",'ประเมินตัวชี้วัด  '!S14)</f>
        <v/>
      </c>
      <c r="T14" s="333" t="str">
        <f>IF('ประเมินตัวชี้วัด  '!T14="","",'ประเมินตัวชี้วัด  '!T14)</f>
        <v/>
      </c>
      <c r="U14" s="333" t="str">
        <f>IF('ประเมินตัวชี้วัด  '!U14="","",'ประเมินตัวชี้วัด  '!U14)</f>
        <v/>
      </c>
      <c r="V14" s="333" t="str">
        <f>IF('ประเมินตัวชี้วัด  '!V14="","",'ประเมินตัวชี้วัด  '!V14)</f>
        <v/>
      </c>
      <c r="W14" s="333" t="str">
        <f>IF('ประเมินตัวชี้วัด  '!W14="","",'ประเมินตัวชี้วัด  '!W14)</f>
        <v/>
      </c>
      <c r="X14" s="333" t="str">
        <f>IF('ประเมินตัวชี้วัด  '!X14="","",'ประเมินตัวชี้วัด  '!X14)</f>
        <v/>
      </c>
      <c r="Y14" s="333" t="str">
        <f>IF('ประเมินตัวชี้วัด  '!Y14="","",'ประเมินตัวชี้วัด  '!Y14)</f>
        <v/>
      </c>
      <c r="Z14" s="333" t="str">
        <f>IF('ประเมินตัวชี้วัด  '!Z14="","",'ประเมินตัวชี้วัด  '!Z14)</f>
        <v/>
      </c>
      <c r="AA14" s="333" t="str">
        <f>IF('ประเมินตัวชี้วัด  '!AA14="","",'ประเมินตัวชี้วัด  '!AA14)</f>
        <v/>
      </c>
      <c r="AB14" s="333" t="str">
        <f>IF('ประเมินตัวชี้วัด  '!AB14="","",'ประเมินตัวชี้วัด  '!AB14)</f>
        <v/>
      </c>
      <c r="AC14" s="333" t="str">
        <f>IF('ประเมินตัวชี้วัด  '!AC14="","",'ประเมินตัวชี้วัด  '!AC14)</f>
        <v/>
      </c>
      <c r="AD14" s="333" t="str">
        <f>IF('ประเมินตัวชี้วัด  '!AD14="","",'ประเมินตัวชี้วัด  '!AD14)</f>
        <v/>
      </c>
      <c r="AE14" s="333" t="str">
        <f>IF('ประเมินตัวชี้วัด  '!AE14="","",'ประเมินตัวชี้วัด  '!AE14)</f>
        <v/>
      </c>
      <c r="AF14" s="333" t="str">
        <f>IF('ประเมินตัวชี้วัด  '!AF14="","",'ประเมินตัวชี้วัด  '!AF14)</f>
        <v/>
      </c>
      <c r="AG14" s="333" t="str">
        <f>IF('ประเมินตัวชี้วัด  '!AG14="","",'ประเมินตัวชี้วัด  '!AG14)</f>
        <v/>
      </c>
      <c r="AH14" s="333" t="str">
        <f>IF('ประเมินตัวชี้วัด  '!AH14="","",'ประเมินตัวชี้วัด  '!AH14)</f>
        <v/>
      </c>
      <c r="AI14" s="333" t="str">
        <f>IF('ประเมินตัวชี้วัด  '!AI14="","",'ประเมินตัวชี้วัด  '!AI14)</f>
        <v/>
      </c>
      <c r="AJ14" s="333" t="str">
        <f>IF('ประเมินตัวชี้วัด  '!AJ14="","",'ประเมินตัวชี้วัด  '!AJ14)</f>
        <v/>
      </c>
      <c r="AK14" s="333" t="str">
        <f>IF('ประเมินตัวชี้วัด  '!AK14="","",'ประเมินตัวชี้วัด  '!AK14)</f>
        <v/>
      </c>
      <c r="AL14" s="333" t="str">
        <f>IF('ประเมินตัวชี้วัด  '!AL14="","",'ประเมินตัวชี้วัด  '!AL14)</f>
        <v/>
      </c>
      <c r="AM14" s="333" t="str">
        <f>IF('ประเมินตัวชี้วัด  '!AM14="","",'ประเมินตัวชี้วัด  '!AM14)</f>
        <v/>
      </c>
      <c r="AN14" s="333" t="str">
        <f>IF('ประเมินตัวชี้วัด  '!AN14="","",'ประเมินตัวชี้วัด  '!AN14)</f>
        <v/>
      </c>
      <c r="AO14" s="333" t="str">
        <f>IF('ประเมินตัวชี้วัด  '!AO14="","",'ประเมินตัวชี้วัด  '!AO14)</f>
        <v/>
      </c>
      <c r="AP14" s="296" t="str">
        <f>IF('ประเมินตัวชี้วัด  '!AP14="","",'ประเมินตัวชี้วัด  '!AP14)</f>
        <v/>
      </c>
      <c r="AQ14" s="333" t="str">
        <f>IF('ประเมินตัวชี้วัด  '!AQ14="","",'ประเมินตัวชี้วัด  '!AQ14)</f>
        <v/>
      </c>
      <c r="AR14" s="203"/>
      <c r="AS14" s="226"/>
    </row>
    <row r="15" spans="2:45" s="200" customFormat="1" ht="17.100000000000001" customHeight="1">
      <c r="B15" s="226"/>
      <c r="C15" s="202"/>
      <c r="D15" s="333" t="str">
        <f>IF(ข้อมูลนร.2!D12="","",ข้อมูลนร.2!D12)</f>
        <v/>
      </c>
      <c r="E15" s="734" t="str">
        <f>IF(ข้อมูลนร.2!G12="","",ข้อมูลนร.2!G12)</f>
        <v/>
      </c>
      <c r="F15" s="734"/>
      <c r="G15" s="342"/>
      <c r="H15" s="333" t="str">
        <f>IF('ประเมินตัวชี้วัด  '!H15="","",'ประเมินตัวชี้วัด  '!H15)</f>
        <v/>
      </c>
      <c r="I15" s="333" t="str">
        <f>IF('ประเมินตัวชี้วัด  '!I15="","",'ประเมินตัวชี้วัด  '!I15)</f>
        <v/>
      </c>
      <c r="J15" s="333" t="str">
        <f>IF('ประเมินตัวชี้วัด  '!J15="","",'ประเมินตัวชี้วัด  '!J15)</f>
        <v/>
      </c>
      <c r="K15" s="333" t="str">
        <f>IF('ประเมินตัวชี้วัด  '!K15="","",'ประเมินตัวชี้วัด  '!K15)</f>
        <v/>
      </c>
      <c r="L15" s="333" t="str">
        <f>IF('ประเมินตัวชี้วัด  '!L15="","",'ประเมินตัวชี้วัด  '!L15)</f>
        <v/>
      </c>
      <c r="M15" s="333" t="str">
        <f>IF('ประเมินตัวชี้วัด  '!M15="","",'ประเมินตัวชี้วัด  '!M15)</f>
        <v/>
      </c>
      <c r="N15" s="333" t="str">
        <f>IF('ประเมินตัวชี้วัด  '!N15="","",'ประเมินตัวชี้วัด  '!N15)</f>
        <v/>
      </c>
      <c r="O15" s="333" t="str">
        <f>IF('ประเมินตัวชี้วัด  '!O15="","",'ประเมินตัวชี้วัด  '!O15)</f>
        <v/>
      </c>
      <c r="P15" s="333" t="str">
        <f>IF('ประเมินตัวชี้วัด  '!P15="","",'ประเมินตัวชี้วัด  '!P15)</f>
        <v/>
      </c>
      <c r="Q15" s="333" t="str">
        <f>IF('ประเมินตัวชี้วัด  '!Q15="","",'ประเมินตัวชี้วัด  '!Q15)</f>
        <v/>
      </c>
      <c r="R15" s="333" t="str">
        <f>IF('ประเมินตัวชี้วัด  '!R15="","",'ประเมินตัวชี้วัด  '!R15)</f>
        <v/>
      </c>
      <c r="S15" s="333" t="str">
        <f>IF('ประเมินตัวชี้วัด  '!S15="","",'ประเมินตัวชี้วัด  '!S15)</f>
        <v/>
      </c>
      <c r="T15" s="333" t="str">
        <f>IF('ประเมินตัวชี้วัด  '!T15="","",'ประเมินตัวชี้วัด  '!T15)</f>
        <v/>
      </c>
      <c r="U15" s="333" t="str">
        <f>IF('ประเมินตัวชี้วัด  '!U15="","",'ประเมินตัวชี้วัด  '!U15)</f>
        <v/>
      </c>
      <c r="V15" s="333" t="str">
        <f>IF('ประเมินตัวชี้วัด  '!V15="","",'ประเมินตัวชี้วัด  '!V15)</f>
        <v/>
      </c>
      <c r="W15" s="333" t="str">
        <f>IF('ประเมินตัวชี้วัด  '!W15="","",'ประเมินตัวชี้วัด  '!W15)</f>
        <v/>
      </c>
      <c r="X15" s="333" t="str">
        <f>IF('ประเมินตัวชี้วัด  '!X15="","",'ประเมินตัวชี้วัด  '!X15)</f>
        <v/>
      </c>
      <c r="Y15" s="333" t="str">
        <f>IF('ประเมินตัวชี้วัด  '!Y15="","",'ประเมินตัวชี้วัด  '!Y15)</f>
        <v/>
      </c>
      <c r="Z15" s="333" t="str">
        <f>IF('ประเมินตัวชี้วัด  '!Z15="","",'ประเมินตัวชี้วัด  '!Z15)</f>
        <v/>
      </c>
      <c r="AA15" s="333" t="str">
        <f>IF('ประเมินตัวชี้วัด  '!AA15="","",'ประเมินตัวชี้วัด  '!AA15)</f>
        <v/>
      </c>
      <c r="AB15" s="333" t="str">
        <f>IF('ประเมินตัวชี้วัด  '!AB15="","",'ประเมินตัวชี้วัด  '!AB15)</f>
        <v/>
      </c>
      <c r="AC15" s="333" t="str">
        <f>IF('ประเมินตัวชี้วัด  '!AC15="","",'ประเมินตัวชี้วัด  '!AC15)</f>
        <v/>
      </c>
      <c r="AD15" s="333" t="str">
        <f>IF('ประเมินตัวชี้วัด  '!AD15="","",'ประเมินตัวชี้วัด  '!AD15)</f>
        <v/>
      </c>
      <c r="AE15" s="333" t="str">
        <f>IF('ประเมินตัวชี้วัด  '!AE15="","",'ประเมินตัวชี้วัด  '!AE15)</f>
        <v/>
      </c>
      <c r="AF15" s="333" t="str">
        <f>IF('ประเมินตัวชี้วัด  '!AF15="","",'ประเมินตัวชี้วัด  '!AF15)</f>
        <v/>
      </c>
      <c r="AG15" s="333" t="str">
        <f>IF('ประเมินตัวชี้วัด  '!AG15="","",'ประเมินตัวชี้วัด  '!AG15)</f>
        <v/>
      </c>
      <c r="AH15" s="333" t="str">
        <f>IF('ประเมินตัวชี้วัด  '!AH15="","",'ประเมินตัวชี้วัด  '!AH15)</f>
        <v/>
      </c>
      <c r="AI15" s="333" t="str">
        <f>IF('ประเมินตัวชี้วัด  '!AI15="","",'ประเมินตัวชี้วัด  '!AI15)</f>
        <v/>
      </c>
      <c r="AJ15" s="333" t="str">
        <f>IF('ประเมินตัวชี้วัด  '!AJ15="","",'ประเมินตัวชี้วัด  '!AJ15)</f>
        <v/>
      </c>
      <c r="AK15" s="333" t="str">
        <f>IF('ประเมินตัวชี้วัด  '!AK15="","",'ประเมินตัวชี้วัด  '!AK15)</f>
        <v/>
      </c>
      <c r="AL15" s="333" t="str">
        <f>IF('ประเมินตัวชี้วัด  '!AL15="","",'ประเมินตัวชี้วัด  '!AL15)</f>
        <v/>
      </c>
      <c r="AM15" s="333" t="str">
        <f>IF('ประเมินตัวชี้วัด  '!AM15="","",'ประเมินตัวชี้วัด  '!AM15)</f>
        <v/>
      </c>
      <c r="AN15" s="333" t="str">
        <f>IF('ประเมินตัวชี้วัด  '!AN15="","",'ประเมินตัวชี้วัด  '!AN15)</f>
        <v/>
      </c>
      <c r="AO15" s="333" t="str">
        <f>IF('ประเมินตัวชี้วัด  '!AO15="","",'ประเมินตัวชี้วัด  '!AO15)</f>
        <v/>
      </c>
      <c r="AP15" s="296" t="str">
        <f>IF('ประเมินตัวชี้วัด  '!AP15="","",'ประเมินตัวชี้วัด  '!AP15)</f>
        <v/>
      </c>
      <c r="AQ15" s="333" t="str">
        <f>IF('ประเมินตัวชี้วัด  '!AQ15="","",'ประเมินตัวชี้วัด  '!AQ15)</f>
        <v/>
      </c>
      <c r="AR15" s="203"/>
      <c r="AS15" s="226"/>
    </row>
    <row r="16" spans="2:45" s="200" customFormat="1" ht="17.100000000000001" customHeight="1">
      <c r="B16" s="226"/>
      <c r="C16" s="202"/>
      <c r="D16" s="333" t="str">
        <f>IF(ข้อมูลนร.2!D13="","",ข้อมูลนร.2!D13)</f>
        <v/>
      </c>
      <c r="E16" s="734" t="str">
        <f>IF(ข้อมูลนร.2!G13="","",ข้อมูลนร.2!G13)</f>
        <v/>
      </c>
      <c r="F16" s="734"/>
      <c r="G16" s="342"/>
      <c r="H16" s="333" t="str">
        <f>IF('ประเมินตัวชี้วัด  '!H16="","",'ประเมินตัวชี้วัด  '!H16)</f>
        <v/>
      </c>
      <c r="I16" s="333" t="str">
        <f>IF('ประเมินตัวชี้วัด  '!I16="","",'ประเมินตัวชี้วัด  '!I16)</f>
        <v/>
      </c>
      <c r="J16" s="333" t="str">
        <f>IF('ประเมินตัวชี้วัด  '!J16="","",'ประเมินตัวชี้วัด  '!J16)</f>
        <v/>
      </c>
      <c r="K16" s="333" t="str">
        <f>IF('ประเมินตัวชี้วัด  '!K16="","",'ประเมินตัวชี้วัด  '!K16)</f>
        <v/>
      </c>
      <c r="L16" s="333" t="str">
        <f>IF('ประเมินตัวชี้วัด  '!L16="","",'ประเมินตัวชี้วัด  '!L16)</f>
        <v/>
      </c>
      <c r="M16" s="333" t="str">
        <f>IF('ประเมินตัวชี้วัด  '!M16="","",'ประเมินตัวชี้วัด  '!M16)</f>
        <v/>
      </c>
      <c r="N16" s="333" t="str">
        <f>IF('ประเมินตัวชี้วัด  '!N16="","",'ประเมินตัวชี้วัด  '!N16)</f>
        <v/>
      </c>
      <c r="O16" s="333" t="str">
        <f>IF('ประเมินตัวชี้วัด  '!O16="","",'ประเมินตัวชี้วัด  '!O16)</f>
        <v/>
      </c>
      <c r="P16" s="333" t="str">
        <f>IF('ประเมินตัวชี้วัด  '!P16="","",'ประเมินตัวชี้วัด  '!P16)</f>
        <v/>
      </c>
      <c r="Q16" s="333" t="str">
        <f>IF('ประเมินตัวชี้วัด  '!Q16="","",'ประเมินตัวชี้วัด  '!Q16)</f>
        <v/>
      </c>
      <c r="R16" s="333" t="str">
        <f>IF('ประเมินตัวชี้วัด  '!R16="","",'ประเมินตัวชี้วัด  '!R16)</f>
        <v/>
      </c>
      <c r="S16" s="333" t="str">
        <f>IF('ประเมินตัวชี้วัด  '!S16="","",'ประเมินตัวชี้วัด  '!S16)</f>
        <v/>
      </c>
      <c r="T16" s="333" t="str">
        <f>IF('ประเมินตัวชี้วัด  '!T16="","",'ประเมินตัวชี้วัด  '!T16)</f>
        <v/>
      </c>
      <c r="U16" s="333" t="str">
        <f>IF('ประเมินตัวชี้วัด  '!U16="","",'ประเมินตัวชี้วัด  '!U16)</f>
        <v/>
      </c>
      <c r="V16" s="333" t="str">
        <f>IF('ประเมินตัวชี้วัด  '!V16="","",'ประเมินตัวชี้วัด  '!V16)</f>
        <v/>
      </c>
      <c r="W16" s="333" t="str">
        <f>IF('ประเมินตัวชี้วัด  '!W16="","",'ประเมินตัวชี้วัด  '!W16)</f>
        <v/>
      </c>
      <c r="X16" s="333" t="str">
        <f>IF('ประเมินตัวชี้วัด  '!X16="","",'ประเมินตัวชี้วัด  '!X16)</f>
        <v/>
      </c>
      <c r="Y16" s="333" t="str">
        <f>IF('ประเมินตัวชี้วัด  '!Y16="","",'ประเมินตัวชี้วัด  '!Y16)</f>
        <v/>
      </c>
      <c r="Z16" s="333" t="str">
        <f>IF('ประเมินตัวชี้วัด  '!Z16="","",'ประเมินตัวชี้วัด  '!Z16)</f>
        <v/>
      </c>
      <c r="AA16" s="333" t="str">
        <f>IF('ประเมินตัวชี้วัด  '!AA16="","",'ประเมินตัวชี้วัด  '!AA16)</f>
        <v/>
      </c>
      <c r="AB16" s="333" t="str">
        <f>IF('ประเมินตัวชี้วัด  '!AB16="","",'ประเมินตัวชี้วัด  '!AB16)</f>
        <v/>
      </c>
      <c r="AC16" s="333" t="str">
        <f>IF('ประเมินตัวชี้วัด  '!AC16="","",'ประเมินตัวชี้วัด  '!AC16)</f>
        <v/>
      </c>
      <c r="AD16" s="333" t="str">
        <f>IF('ประเมินตัวชี้วัด  '!AD16="","",'ประเมินตัวชี้วัด  '!AD16)</f>
        <v/>
      </c>
      <c r="AE16" s="333" t="str">
        <f>IF('ประเมินตัวชี้วัด  '!AE16="","",'ประเมินตัวชี้วัด  '!AE16)</f>
        <v/>
      </c>
      <c r="AF16" s="333" t="str">
        <f>IF('ประเมินตัวชี้วัด  '!AF16="","",'ประเมินตัวชี้วัด  '!AF16)</f>
        <v/>
      </c>
      <c r="AG16" s="333" t="str">
        <f>IF('ประเมินตัวชี้วัด  '!AG16="","",'ประเมินตัวชี้วัด  '!AG16)</f>
        <v/>
      </c>
      <c r="AH16" s="333" t="str">
        <f>IF('ประเมินตัวชี้วัด  '!AH16="","",'ประเมินตัวชี้วัด  '!AH16)</f>
        <v/>
      </c>
      <c r="AI16" s="333" t="str">
        <f>IF('ประเมินตัวชี้วัด  '!AI16="","",'ประเมินตัวชี้วัด  '!AI16)</f>
        <v/>
      </c>
      <c r="AJ16" s="333" t="str">
        <f>IF('ประเมินตัวชี้วัด  '!AJ16="","",'ประเมินตัวชี้วัด  '!AJ16)</f>
        <v/>
      </c>
      <c r="AK16" s="333" t="str">
        <f>IF('ประเมินตัวชี้วัด  '!AK16="","",'ประเมินตัวชี้วัด  '!AK16)</f>
        <v/>
      </c>
      <c r="AL16" s="333" t="str">
        <f>IF('ประเมินตัวชี้วัด  '!AL16="","",'ประเมินตัวชี้วัด  '!AL16)</f>
        <v/>
      </c>
      <c r="AM16" s="333" t="str">
        <f>IF('ประเมินตัวชี้วัด  '!AM16="","",'ประเมินตัวชี้วัด  '!AM16)</f>
        <v/>
      </c>
      <c r="AN16" s="333" t="str">
        <f>IF('ประเมินตัวชี้วัด  '!AN16="","",'ประเมินตัวชี้วัด  '!AN16)</f>
        <v/>
      </c>
      <c r="AO16" s="333" t="str">
        <f>IF('ประเมินตัวชี้วัด  '!AO16="","",'ประเมินตัวชี้วัด  '!AO16)</f>
        <v/>
      </c>
      <c r="AP16" s="296" t="str">
        <f>IF('ประเมินตัวชี้วัด  '!AP16="","",'ประเมินตัวชี้วัด  '!AP16)</f>
        <v/>
      </c>
      <c r="AQ16" s="333" t="str">
        <f>IF('ประเมินตัวชี้วัด  '!AQ16="","",'ประเมินตัวชี้วัด  '!AQ16)</f>
        <v/>
      </c>
      <c r="AR16" s="203"/>
      <c r="AS16" s="226"/>
    </row>
    <row r="17" spans="2:45" s="200" customFormat="1" ht="17.100000000000001" customHeight="1">
      <c r="B17" s="226"/>
      <c r="C17" s="202"/>
      <c r="D17" s="333" t="str">
        <f>IF(ข้อมูลนร.2!D14="","",ข้อมูลนร.2!D14)</f>
        <v/>
      </c>
      <c r="E17" s="734" t="str">
        <f>IF(ข้อมูลนร.2!G14="","",ข้อมูลนร.2!G14)</f>
        <v/>
      </c>
      <c r="F17" s="734"/>
      <c r="G17" s="342"/>
      <c r="H17" s="333" t="str">
        <f>IF('ประเมินตัวชี้วัด  '!H17="","",'ประเมินตัวชี้วัด  '!H17)</f>
        <v/>
      </c>
      <c r="I17" s="333" t="str">
        <f>IF('ประเมินตัวชี้วัด  '!I17="","",'ประเมินตัวชี้วัด  '!I17)</f>
        <v/>
      </c>
      <c r="J17" s="333" t="str">
        <f>IF('ประเมินตัวชี้วัด  '!J17="","",'ประเมินตัวชี้วัด  '!J17)</f>
        <v/>
      </c>
      <c r="K17" s="333" t="str">
        <f>IF('ประเมินตัวชี้วัด  '!K17="","",'ประเมินตัวชี้วัด  '!K17)</f>
        <v/>
      </c>
      <c r="L17" s="333" t="str">
        <f>IF('ประเมินตัวชี้วัด  '!L17="","",'ประเมินตัวชี้วัด  '!L17)</f>
        <v/>
      </c>
      <c r="M17" s="333" t="str">
        <f>IF('ประเมินตัวชี้วัด  '!M17="","",'ประเมินตัวชี้วัด  '!M17)</f>
        <v/>
      </c>
      <c r="N17" s="333" t="str">
        <f>IF('ประเมินตัวชี้วัด  '!N17="","",'ประเมินตัวชี้วัด  '!N17)</f>
        <v/>
      </c>
      <c r="O17" s="333" t="str">
        <f>IF('ประเมินตัวชี้วัด  '!O17="","",'ประเมินตัวชี้วัด  '!O17)</f>
        <v/>
      </c>
      <c r="P17" s="333" t="str">
        <f>IF('ประเมินตัวชี้วัด  '!P17="","",'ประเมินตัวชี้วัด  '!P17)</f>
        <v/>
      </c>
      <c r="Q17" s="333" t="str">
        <f>IF('ประเมินตัวชี้วัด  '!Q17="","",'ประเมินตัวชี้วัด  '!Q17)</f>
        <v/>
      </c>
      <c r="R17" s="333" t="str">
        <f>IF('ประเมินตัวชี้วัด  '!R17="","",'ประเมินตัวชี้วัด  '!R17)</f>
        <v/>
      </c>
      <c r="S17" s="333" t="str">
        <f>IF('ประเมินตัวชี้วัด  '!S17="","",'ประเมินตัวชี้วัด  '!S17)</f>
        <v/>
      </c>
      <c r="T17" s="333" t="str">
        <f>IF('ประเมินตัวชี้วัด  '!T17="","",'ประเมินตัวชี้วัด  '!T17)</f>
        <v/>
      </c>
      <c r="U17" s="333" t="str">
        <f>IF('ประเมินตัวชี้วัด  '!U17="","",'ประเมินตัวชี้วัด  '!U17)</f>
        <v/>
      </c>
      <c r="V17" s="333" t="str">
        <f>IF('ประเมินตัวชี้วัด  '!V17="","",'ประเมินตัวชี้วัด  '!V17)</f>
        <v/>
      </c>
      <c r="W17" s="333" t="str">
        <f>IF('ประเมินตัวชี้วัด  '!W17="","",'ประเมินตัวชี้วัด  '!W17)</f>
        <v/>
      </c>
      <c r="X17" s="333" t="str">
        <f>IF('ประเมินตัวชี้วัด  '!X17="","",'ประเมินตัวชี้วัด  '!X17)</f>
        <v/>
      </c>
      <c r="Y17" s="333" t="str">
        <f>IF('ประเมินตัวชี้วัด  '!Y17="","",'ประเมินตัวชี้วัด  '!Y17)</f>
        <v/>
      </c>
      <c r="Z17" s="333" t="str">
        <f>IF('ประเมินตัวชี้วัด  '!Z17="","",'ประเมินตัวชี้วัด  '!Z17)</f>
        <v/>
      </c>
      <c r="AA17" s="333" t="str">
        <f>IF('ประเมินตัวชี้วัด  '!AA17="","",'ประเมินตัวชี้วัด  '!AA17)</f>
        <v/>
      </c>
      <c r="AB17" s="333" t="str">
        <f>IF('ประเมินตัวชี้วัด  '!AB17="","",'ประเมินตัวชี้วัด  '!AB17)</f>
        <v/>
      </c>
      <c r="AC17" s="333" t="str">
        <f>IF('ประเมินตัวชี้วัด  '!AC17="","",'ประเมินตัวชี้วัด  '!AC17)</f>
        <v/>
      </c>
      <c r="AD17" s="333" t="str">
        <f>IF('ประเมินตัวชี้วัด  '!AD17="","",'ประเมินตัวชี้วัด  '!AD17)</f>
        <v/>
      </c>
      <c r="AE17" s="333" t="str">
        <f>IF('ประเมินตัวชี้วัด  '!AE17="","",'ประเมินตัวชี้วัด  '!AE17)</f>
        <v/>
      </c>
      <c r="AF17" s="333" t="str">
        <f>IF('ประเมินตัวชี้วัด  '!AF17="","",'ประเมินตัวชี้วัด  '!AF17)</f>
        <v/>
      </c>
      <c r="AG17" s="333" t="str">
        <f>IF('ประเมินตัวชี้วัด  '!AG17="","",'ประเมินตัวชี้วัด  '!AG17)</f>
        <v/>
      </c>
      <c r="AH17" s="333" t="str">
        <f>IF('ประเมินตัวชี้วัด  '!AH17="","",'ประเมินตัวชี้วัด  '!AH17)</f>
        <v/>
      </c>
      <c r="AI17" s="333" t="str">
        <f>IF('ประเมินตัวชี้วัด  '!AI17="","",'ประเมินตัวชี้วัด  '!AI17)</f>
        <v/>
      </c>
      <c r="AJ17" s="333" t="str">
        <f>IF('ประเมินตัวชี้วัด  '!AJ17="","",'ประเมินตัวชี้วัด  '!AJ17)</f>
        <v/>
      </c>
      <c r="AK17" s="333" t="str">
        <f>IF('ประเมินตัวชี้วัด  '!AK17="","",'ประเมินตัวชี้วัด  '!AK17)</f>
        <v/>
      </c>
      <c r="AL17" s="333" t="str">
        <f>IF('ประเมินตัวชี้วัด  '!AL17="","",'ประเมินตัวชี้วัด  '!AL17)</f>
        <v/>
      </c>
      <c r="AM17" s="333" t="str">
        <f>IF('ประเมินตัวชี้วัด  '!AM17="","",'ประเมินตัวชี้วัด  '!AM17)</f>
        <v/>
      </c>
      <c r="AN17" s="333" t="str">
        <f>IF('ประเมินตัวชี้วัด  '!AN17="","",'ประเมินตัวชี้วัด  '!AN17)</f>
        <v/>
      </c>
      <c r="AO17" s="333" t="str">
        <f>IF('ประเมินตัวชี้วัด  '!AO17="","",'ประเมินตัวชี้วัด  '!AO17)</f>
        <v/>
      </c>
      <c r="AP17" s="296" t="str">
        <f>IF('ประเมินตัวชี้วัด  '!AP17="","",'ประเมินตัวชี้วัด  '!AP17)</f>
        <v/>
      </c>
      <c r="AQ17" s="333" t="str">
        <f>IF('ประเมินตัวชี้วัด  '!AQ17="","",'ประเมินตัวชี้วัด  '!AQ17)</f>
        <v/>
      </c>
      <c r="AR17" s="203"/>
      <c r="AS17" s="226"/>
    </row>
    <row r="18" spans="2:45" s="200" customFormat="1" ht="17.100000000000001" customHeight="1">
      <c r="B18" s="226"/>
      <c r="C18" s="202"/>
      <c r="D18" s="333" t="str">
        <f>IF(ข้อมูลนร.2!D15="","",ข้อมูลนร.2!D15)</f>
        <v/>
      </c>
      <c r="E18" s="734" t="str">
        <f>IF(ข้อมูลนร.2!G15="","",ข้อมูลนร.2!G15)</f>
        <v/>
      </c>
      <c r="F18" s="734"/>
      <c r="G18" s="342"/>
      <c r="H18" s="333" t="str">
        <f>IF('ประเมินตัวชี้วัด  '!H18="","",'ประเมินตัวชี้วัด  '!H18)</f>
        <v/>
      </c>
      <c r="I18" s="333" t="str">
        <f>IF('ประเมินตัวชี้วัด  '!I18="","",'ประเมินตัวชี้วัด  '!I18)</f>
        <v/>
      </c>
      <c r="J18" s="333" t="str">
        <f>IF('ประเมินตัวชี้วัด  '!J18="","",'ประเมินตัวชี้วัด  '!J18)</f>
        <v/>
      </c>
      <c r="K18" s="333" t="str">
        <f>IF('ประเมินตัวชี้วัด  '!K18="","",'ประเมินตัวชี้วัด  '!K18)</f>
        <v/>
      </c>
      <c r="L18" s="333" t="str">
        <f>IF('ประเมินตัวชี้วัด  '!L18="","",'ประเมินตัวชี้วัด  '!L18)</f>
        <v/>
      </c>
      <c r="M18" s="333" t="str">
        <f>IF('ประเมินตัวชี้วัด  '!M18="","",'ประเมินตัวชี้วัด  '!M18)</f>
        <v/>
      </c>
      <c r="N18" s="333" t="str">
        <f>IF('ประเมินตัวชี้วัด  '!N18="","",'ประเมินตัวชี้วัด  '!N18)</f>
        <v/>
      </c>
      <c r="O18" s="333" t="str">
        <f>IF('ประเมินตัวชี้วัด  '!O18="","",'ประเมินตัวชี้วัด  '!O18)</f>
        <v/>
      </c>
      <c r="P18" s="333" t="str">
        <f>IF('ประเมินตัวชี้วัด  '!P18="","",'ประเมินตัวชี้วัด  '!P18)</f>
        <v/>
      </c>
      <c r="Q18" s="333" t="str">
        <f>IF('ประเมินตัวชี้วัด  '!Q18="","",'ประเมินตัวชี้วัด  '!Q18)</f>
        <v/>
      </c>
      <c r="R18" s="333" t="str">
        <f>IF('ประเมินตัวชี้วัด  '!R18="","",'ประเมินตัวชี้วัด  '!R18)</f>
        <v/>
      </c>
      <c r="S18" s="333" t="str">
        <f>IF('ประเมินตัวชี้วัด  '!S18="","",'ประเมินตัวชี้วัด  '!S18)</f>
        <v/>
      </c>
      <c r="T18" s="333" t="str">
        <f>IF('ประเมินตัวชี้วัด  '!T18="","",'ประเมินตัวชี้วัด  '!T18)</f>
        <v/>
      </c>
      <c r="U18" s="333" t="str">
        <f>IF('ประเมินตัวชี้วัด  '!U18="","",'ประเมินตัวชี้วัด  '!U18)</f>
        <v/>
      </c>
      <c r="V18" s="333" t="str">
        <f>IF('ประเมินตัวชี้วัด  '!V18="","",'ประเมินตัวชี้วัด  '!V18)</f>
        <v/>
      </c>
      <c r="W18" s="333" t="str">
        <f>IF('ประเมินตัวชี้วัด  '!W18="","",'ประเมินตัวชี้วัด  '!W18)</f>
        <v/>
      </c>
      <c r="X18" s="333" t="str">
        <f>IF('ประเมินตัวชี้วัด  '!X18="","",'ประเมินตัวชี้วัด  '!X18)</f>
        <v/>
      </c>
      <c r="Y18" s="333" t="str">
        <f>IF('ประเมินตัวชี้วัด  '!Y18="","",'ประเมินตัวชี้วัด  '!Y18)</f>
        <v/>
      </c>
      <c r="Z18" s="333" t="str">
        <f>IF('ประเมินตัวชี้วัด  '!Z18="","",'ประเมินตัวชี้วัด  '!Z18)</f>
        <v/>
      </c>
      <c r="AA18" s="333" t="str">
        <f>IF('ประเมินตัวชี้วัด  '!AA18="","",'ประเมินตัวชี้วัด  '!AA18)</f>
        <v/>
      </c>
      <c r="AB18" s="333" t="str">
        <f>IF('ประเมินตัวชี้วัด  '!AB18="","",'ประเมินตัวชี้วัด  '!AB18)</f>
        <v/>
      </c>
      <c r="AC18" s="333" t="str">
        <f>IF('ประเมินตัวชี้วัด  '!AC18="","",'ประเมินตัวชี้วัด  '!AC18)</f>
        <v/>
      </c>
      <c r="AD18" s="333" t="str">
        <f>IF('ประเมินตัวชี้วัด  '!AD18="","",'ประเมินตัวชี้วัด  '!AD18)</f>
        <v/>
      </c>
      <c r="AE18" s="333" t="str">
        <f>IF('ประเมินตัวชี้วัด  '!AE18="","",'ประเมินตัวชี้วัด  '!AE18)</f>
        <v/>
      </c>
      <c r="AF18" s="333" t="str">
        <f>IF('ประเมินตัวชี้วัด  '!AF18="","",'ประเมินตัวชี้วัด  '!AF18)</f>
        <v/>
      </c>
      <c r="AG18" s="333" t="str">
        <f>IF('ประเมินตัวชี้วัด  '!AG18="","",'ประเมินตัวชี้วัด  '!AG18)</f>
        <v/>
      </c>
      <c r="AH18" s="333" t="str">
        <f>IF('ประเมินตัวชี้วัด  '!AH18="","",'ประเมินตัวชี้วัด  '!AH18)</f>
        <v/>
      </c>
      <c r="AI18" s="333" t="str">
        <f>IF('ประเมินตัวชี้วัด  '!AI18="","",'ประเมินตัวชี้วัด  '!AI18)</f>
        <v/>
      </c>
      <c r="AJ18" s="333" t="str">
        <f>IF('ประเมินตัวชี้วัด  '!AJ18="","",'ประเมินตัวชี้วัด  '!AJ18)</f>
        <v/>
      </c>
      <c r="AK18" s="333" t="str">
        <f>IF('ประเมินตัวชี้วัด  '!AK18="","",'ประเมินตัวชี้วัด  '!AK18)</f>
        <v/>
      </c>
      <c r="AL18" s="333" t="str">
        <f>IF('ประเมินตัวชี้วัด  '!AL18="","",'ประเมินตัวชี้วัด  '!AL18)</f>
        <v/>
      </c>
      <c r="AM18" s="333" t="str">
        <f>IF('ประเมินตัวชี้วัด  '!AM18="","",'ประเมินตัวชี้วัด  '!AM18)</f>
        <v/>
      </c>
      <c r="AN18" s="333" t="str">
        <f>IF('ประเมินตัวชี้วัด  '!AN18="","",'ประเมินตัวชี้วัด  '!AN18)</f>
        <v/>
      </c>
      <c r="AO18" s="333" t="str">
        <f>IF('ประเมินตัวชี้วัด  '!AO18="","",'ประเมินตัวชี้วัด  '!AO18)</f>
        <v/>
      </c>
      <c r="AP18" s="296" t="str">
        <f>IF('ประเมินตัวชี้วัด  '!AP18="","",'ประเมินตัวชี้วัด  '!AP18)</f>
        <v/>
      </c>
      <c r="AQ18" s="333" t="str">
        <f>IF('ประเมินตัวชี้วัด  '!AQ18="","",'ประเมินตัวชี้วัด  '!AQ18)</f>
        <v/>
      </c>
      <c r="AR18" s="203"/>
      <c r="AS18" s="226"/>
    </row>
    <row r="19" spans="2:45" s="200" customFormat="1" ht="17.100000000000001" customHeight="1">
      <c r="B19" s="226"/>
      <c r="C19" s="202"/>
      <c r="D19" s="333" t="str">
        <f>IF(ข้อมูลนร.2!D16="","",ข้อมูลนร.2!D16)</f>
        <v/>
      </c>
      <c r="E19" s="734" t="str">
        <f>IF(ข้อมูลนร.2!G16="","",ข้อมูลนร.2!G16)</f>
        <v/>
      </c>
      <c r="F19" s="734"/>
      <c r="G19" s="342"/>
      <c r="H19" s="333" t="str">
        <f>IF('ประเมินตัวชี้วัด  '!H19="","",'ประเมินตัวชี้วัด  '!H19)</f>
        <v/>
      </c>
      <c r="I19" s="333" t="str">
        <f>IF('ประเมินตัวชี้วัด  '!I19="","",'ประเมินตัวชี้วัด  '!I19)</f>
        <v/>
      </c>
      <c r="J19" s="333" t="str">
        <f>IF('ประเมินตัวชี้วัด  '!J19="","",'ประเมินตัวชี้วัด  '!J19)</f>
        <v/>
      </c>
      <c r="K19" s="333" t="str">
        <f>IF('ประเมินตัวชี้วัด  '!K19="","",'ประเมินตัวชี้วัด  '!K19)</f>
        <v/>
      </c>
      <c r="L19" s="333" t="str">
        <f>IF('ประเมินตัวชี้วัด  '!L19="","",'ประเมินตัวชี้วัด  '!L19)</f>
        <v/>
      </c>
      <c r="M19" s="333" t="str">
        <f>IF('ประเมินตัวชี้วัด  '!M19="","",'ประเมินตัวชี้วัด  '!M19)</f>
        <v/>
      </c>
      <c r="N19" s="333" t="str">
        <f>IF('ประเมินตัวชี้วัด  '!N19="","",'ประเมินตัวชี้วัด  '!N19)</f>
        <v/>
      </c>
      <c r="O19" s="333" t="str">
        <f>IF('ประเมินตัวชี้วัด  '!O19="","",'ประเมินตัวชี้วัด  '!O19)</f>
        <v/>
      </c>
      <c r="P19" s="333" t="str">
        <f>IF('ประเมินตัวชี้วัด  '!P19="","",'ประเมินตัวชี้วัด  '!P19)</f>
        <v/>
      </c>
      <c r="Q19" s="333" t="str">
        <f>IF('ประเมินตัวชี้วัด  '!Q19="","",'ประเมินตัวชี้วัด  '!Q19)</f>
        <v/>
      </c>
      <c r="R19" s="333" t="str">
        <f>IF('ประเมินตัวชี้วัด  '!R19="","",'ประเมินตัวชี้วัด  '!R19)</f>
        <v/>
      </c>
      <c r="S19" s="333" t="str">
        <f>IF('ประเมินตัวชี้วัด  '!S19="","",'ประเมินตัวชี้วัด  '!S19)</f>
        <v/>
      </c>
      <c r="T19" s="333" t="str">
        <f>IF('ประเมินตัวชี้วัด  '!T19="","",'ประเมินตัวชี้วัด  '!T19)</f>
        <v/>
      </c>
      <c r="U19" s="333" t="str">
        <f>IF('ประเมินตัวชี้วัด  '!U19="","",'ประเมินตัวชี้วัด  '!U19)</f>
        <v/>
      </c>
      <c r="V19" s="333" t="str">
        <f>IF('ประเมินตัวชี้วัด  '!V19="","",'ประเมินตัวชี้วัด  '!V19)</f>
        <v/>
      </c>
      <c r="W19" s="333" t="str">
        <f>IF('ประเมินตัวชี้วัด  '!W19="","",'ประเมินตัวชี้วัด  '!W19)</f>
        <v/>
      </c>
      <c r="X19" s="333" t="str">
        <f>IF('ประเมินตัวชี้วัด  '!X19="","",'ประเมินตัวชี้วัด  '!X19)</f>
        <v/>
      </c>
      <c r="Y19" s="333" t="str">
        <f>IF('ประเมินตัวชี้วัด  '!Y19="","",'ประเมินตัวชี้วัด  '!Y19)</f>
        <v/>
      </c>
      <c r="Z19" s="333" t="str">
        <f>IF('ประเมินตัวชี้วัด  '!Z19="","",'ประเมินตัวชี้วัด  '!Z19)</f>
        <v/>
      </c>
      <c r="AA19" s="333" t="str">
        <f>IF('ประเมินตัวชี้วัด  '!AA19="","",'ประเมินตัวชี้วัด  '!AA19)</f>
        <v/>
      </c>
      <c r="AB19" s="333" t="str">
        <f>IF('ประเมินตัวชี้วัด  '!AB19="","",'ประเมินตัวชี้วัด  '!AB19)</f>
        <v/>
      </c>
      <c r="AC19" s="333" t="str">
        <f>IF('ประเมินตัวชี้วัด  '!AC19="","",'ประเมินตัวชี้วัด  '!AC19)</f>
        <v/>
      </c>
      <c r="AD19" s="333" t="str">
        <f>IF('ประเมินตัวชี้วัด  '!AD19="","",'ประเมินตัวชี้วัด  '!AD19)</f>
        <v/>
      </c>
      <c r="AE19" s="333" t="str">
        <f>IF('ประเมินตัวชี้วัด  '!AE19="","",'ประเมินตัวชี้วัด  '!AE19)</f>
        <v/>
      </c>
      <c r="AF19" s="333" t="str">
        <f>IF('ประเมินตัวชี้วัด  '!AF19="","",'ประเมินตัวชี้วัด  '!AF19)</f>
        <v/>
      </c>
      <c r="AG19" s="333" t="str">
        <f>IF('ประเมินตัวชี้วัด  '!AG19="","",'ประเมินตัวชี้วัด  '!AG19)</f>
        <v/>
      </c>
      <c r="AH19" s="333" t="str">
        <f>IF('ประเมินตัวชี้วัด  '!AH19="","",'ประเมินตัวชี้วัด  '!AH19)</f>
        <v/>
      </c>
      <c r="AI19" s="333" t="str">
        <f>IF('ประเมินตัวชี้วัด  '!AI19="","",'ประเมินตัวชี้วัด  '!AI19)</f>
        <v/>
      </c>
      <c r="AJ19" s="333" t="str">
        <f>IF('ประเมินตัวชี้วัด  '!AJ19="","",'ประเมินตัวชี้วัด  '!AJ19)</f>
        <v/>
      </c>
      <c r="AK19" s="333" t="str">
        <f>IF('ประเมินตัวชี้วัด  '!AK19="","",'ประเมินตัวชี้วัด  '!AK19)</f>
        <v/>
      </c>
      <c r="AL19" s="333" t="str">
        <f>IF('ประเมินตัวชี้วัด  '!AL19="","",'ประเมินตัวชี้วัด  '!AL19)</f>
        <v/>
      </c>
      <c r="AM19" s="333" t="str">
        <f>IF('ประเมินตัวชี้วัด  '!AM19="","",'ประเมินตัวชี้วัด  '!AM19)</f>
        <v/>
      </c>
      <c r="AN19" s="333" t="str">
        <f>IF('ประเมินตัวชี้วัด  '!AN19="","",'ประเมินตัวชี้วัด  '!AN19)</f>
        <v/>
      </c>
      <c r="AO19" s="333" t="str">
        <f>IF('ประเมินตัวชี้วัด  '!AO19="","",'ประเมินตัวชี้วัด  '!AO19)</f>
        <v/>
      </c>
      <c r="AP19" s="296" t="str">
        <f>IF('ประเมินตัวชี้วัด  '!AP19="","",'ประเมินตัวชี้วัด  '!AP19)</f>
        <v/>
      </c>
      <c r="AQ19" s="333" t="str">
        <f>IF('ประเมินตัวชี้วัด  '!AQ19="","",'ประเมินตัวชี้วัด  '!AQ19)</f>
        <v/>
      </c>
      <c r="AR19" s="203"/>
      <c r="AS19" s="226"/>
    </row>
    <row r="20" spans="2:45" s="200" customFormat="1" ht="17.100000000000001" customHeight="1">
      <c r="B20" s="226"/>
      <c r="C20" s="202"/>
      <c r="D20" s="333" t="str">
        <f>IF(ข้อมูลนร.2!D17="","",ข้อมูลนร.2!D17)</f>
        <v/>
      </c>
      <c r="E20" s="734" t="str">
        <f>IF(ข้อมูลนร.2!G17="","",ข้อมูลนร.2!G17)</f>
        <v/>
      </c>
      <c r="F20" s="734"/>
      <c r="G20" s="342"/>
      <c r="H20" s="333" t="str">
        <f>IF('ประเมินตัวชี้วัด  '!H20="","",'ประเมินตัวชี้วัด  '!H20)</f>
        <v/>
      </c>
      <c r="I20" s="333" t="str">
        <f>IF('ประเมินตัวชี้วัด  '!I20="","",'ประเมินตัวชี้วัด  '!I20)</f>
        <v/>
      </c>
      <c r="J20" s="333" t="str">
        <f>IF('ประเมินตัวชี้วัด  '!J20="","",'ประเมินตัวชี้วัด  '!J20)</f>
        <v/>
      </c>
      <c r="K20" s="333" t="str">
        <f>IF('ประเมินตัวชี้วัด  '!K20="","",'ประเมินตัวชี้วัด  '!K20)</f>
        <v/>
      </c>
      <c r="L20" s="333" t="str">
        <f>IF('ประเมินตัวชี้วัด  '!L20="","",'ประเมินตัวชี้วัด  '!L20)</f>
        <v/>
      </c>
      <c r="M20" s="333" t="str">
        <f>IF('ประเมินตัวชี้วัด  '!M20="","",'ประเมินตัวชี้วัด  '!M20)</f>
        <v/>
      </c>
      <c r="N20" s="333" t="str">
        <f>IF('ประเมินตัวชี้วัด  '!N20="","",'ประเมินตัวชี้วัด  '!N20)</f>
        <v/>
      </c>
      <c r="O20" s="333" t="str">
        <f>IF('ประเมินตัวชี้วัด  '!O20="","",'ประเมินตัวชี้วัด  '!O20)</f>
        <v/>
      </c>
      <c r="P20" s="333" t="str">
        <f>IF('ประเมินตัวชี้วัด  '!P20="","",'ประเมินตัวชี้วัด  '!P20)</f>
        <v/>
      </c>
      <c r="Q20" s="333" t="str">
        <f>IF('ประเมินตัวชี้วัด  '!Q20="","",'ประเมินตัวชี้วัด  '!Q20)</f>
        <v/>
      </c>
      <c r="R20" s="333" t="str">
        <f>IF('ประเมินตัวชี้วัด  '!R20="","",'ประเมินตัวชี้วัด  '!R20)</f>
        <v/>
      </c>
      <c r="S20" s="333" t="str">
        <f>IF('ประเมินตัวชี้วัด  '!S20="","",'ประเมินตัวชี้วัด  '!S20)</f>
        <v/>
      </c>
      <c r="T20" s="333" t="str">
        <f>IF('ประเมินตัวชี้วัด  '!T20="","",'ประเมินตัวชี้วัด  '!T20)</f>
        <v/>
      </c>
      <c r="U20" s="333" t="str">
        <f>IF('ประเมินตัวชี้วัด  '!U20="","",'ประเมินตัวชี้วัด  '!U20)</f>
        <v/>
      </c>
      <c r="V20" s="333" t="str">
        <f>IF('ประเมินตัวชี้วัด  '!V20="","",'ประเมินตัวชี้วัด  '!V20)</f>
        <v/>
      </c>
      <c r="W20" s="333" t="str">
        <f>IF('ประเมินตัวชี้วัด  '!W20="","",'ประเมินตัวชี้วัด  '!W20)</f>
        <v/>
      </c>
      <c r="X20" s="333" t="str">
        <f>IF('ประเมินตัวชี้วัด  '!X20="","",'ประเมินตัวชี้วัด  '!X20)</f>
        <v/>
      </c>
      <c r="Y20" s="333" t="str">
        <f>IF('ประเมินตัวชี้วัด  '!Y20="","",'ประเมินตัวชี้วัด  '!Y20)</f>
        <v/>
      </c>
      <c r="Z20" s="333" t="str">
        <f>IF('ประเมินตัวชี้วัด  '!Z20="","",'ประเมินตัวชี้วัด  '!Z20)</f>
        <v/>
      </c>
      <c r="AA20" s="333" t="str">
        <f>IF('ประเมินตัวชี้วัด  '!AA20="","",'ประเมินตัวชี้วัด  '!AA20)</f>
        <v/>
      </c>
      <c r="AB20" s="333" t="str">
        <f>IF('ประเมินตัวชี้วัด  '!AB20="","",'ประเมินตัวชี้วัด  '!AB20)</f>
        <v/>
      </c>
      <c r="AC20" s="333" t="str">
        <f>IF('ประเมินตัวชี้วัด  '!AC20="","",'ประเมินตัวชี้วัด  '!AC20)</f>
        <v/>
      </c>
      <c r="AD20" s="333" t="str">
        <f>IF('ประเมินตัวชี้วัด  '!AD20="","",'ประเมินตัวชี้วัด  '!AD20)</f>
        <v/>
      </c>
      <c r="AE20" s="333" t="str">
        <f>IF('ประเมินตัวชี้วัด  '!AE20="","",'ประเมินตัวชี้วัด  '!AE20)</f>
        <v/>
      </c>
      <c r="AF20" s="333" t="str">
        <f>IF('ประเมินตัวชี้วัด  '!AF20="","",'ประเมินตัวชี้วัด  '!AF20)</f>
        <v/>
      </c>
      <c r="AG20" s="333" t="str">
        <f>IF('ประเมินตัวชี้วัด  '!AG20="","",'ประเมินตัวชี้วัด  '!AG20)</f>
        <v/>
      </c>
      <c r="AH20" s="333" t="str">
        <f>IF('ประเมินตัวชี้วัด  '!AH20="","",'ประเมินตัวชี้วัด  '!AH20)</f>
        <v/>
      </c>
      <c r="AI20" s="333" t="str">
        <f>IF('ประเมินตัวชี้วัด  '!AI20="","",'ประเมินตัวชี้วัด  '!AI20)</f>
        <v/>
      </c>
      <c r="AJ20" s="333" t="str">
        <f>IF('ประเมินตัวชี้วัด  '!AJ20="","",'ประเมินตัวชี้วัด  '!AJ20)</f>
        <v/>
      </c>
      <c r="AK20" s="333" t="str">
        <f>IF('ประเมินตัวชี้วัด  '!AK20="","",'ประเมินตัวชี้วัด  '!AK20)</f>
        <v/>
      </c>
      <c r="AL20" s="333" t="str">
        <f>IF('ประเมินตัวชี้วัด  '!AL20="","",'ประเมินตัวชี้วัด  '!AL20)</f>
        <v/>
      </c>
      <c r="AM20" s="333" t="str">
        <f>IF('ประเมินตัวชี้วัด  '!AM20="","",'ประเมินตัวชี้วัด  '!AM20)</f>
        <v/>
      </c>
      <c r="AN20" s="333" t="str">
        <f>IF('ประเมินตัวชี้วัด  '!AN20="","",'ประเมินตัวชี้วัด  '!AN20)</f>
        <v/>
      </c>
      <c r="AO20" s="333" t="str">
        <f>IF('ประเมินตัวชี้วัด  '!AO20="","",'ประเมินตัวชี้วัด  '!AO20)</f>
        <v/>
      </c>
      <c r="AP20" s="296" t="str">
        <f>IF('ประเมินตัวชี้วัด  '!AP20="","",'ประเมินตัวชี้วัด  '!AP20)</f>
        <v/>
      </c>
      <c r="AQ20" s="333" t="str">
        <f>IF('ประเมินตัวชี้วัด  '!AQ20="","",'ประเมินตัวชี้วัด  '!AQ20)</f>
        <v/>
      </c>
      <c r="AR20" s="203"/>
      <c r="AS20" s="226"/>
    </row>
    <row r="21" spans="2:45" s="200" customFormat="1" ht="17.100000000000001" customHeight="1">
      <c r="B21" s="226"/>
      <c r="C21" s="202"/>
      <c r="D21" s="333" t="str">
        <f>IF(ข้อมูลนร.2!D18="","",ข้อมูลนร.2!D18)</f>
        <v/>
      </c>
      <c r="E21" s="734" t="str">
        <f>IF(ข้อมูลนร.2!G18="","",ข้อมูลนร.2!G18)</f>
        <v/>
      </c>
      <c r="F21" s="734"/>
      <c r="G21" s="342"/>
      <c r="H21" s="333" t="str">
        <f>IF('ประเมินตัวชี้วัด  '!H21="","",'ประเมินตัวชี้วัด  '!H21)</f>
        <v/>
      </c>
      <c r="I21" s="333" t="str">
        <f>IF('ประเมินตัวชี้วัด  '!I21="","",'ประเมินตัวชี้วัด  '!I21)</f>
        <v/>
      </c>
      <c r="J21" s="333" t="str">
        <f>IF('ประเมินตัวชี้วัด  '!J21="","",'ประเมินตัวชี้วัด  '!J21)</f>
        <v/>
      </c>
      <c r="K21" s="333" t="str">
        <f>IF('ประเมินตัวชี้วัด  '!K21="","",'ประเมินตัวชี้วัด  '!K21)</f>
        <v/>
      </c>
      <c r="L21" s="333" t="str">
        <f>IF('ประเมินตัวชี้วัด  '!L21="","",'ประเมินตัวชี้วัด  '!L21)</f>
        <v/>
      </c>
      <c r="M21" s="333" t="str">
        <f>IF('ประเมินตัวชี้วัด  '!M21="","",'ประเมินตัวชี้วัด  '!M21)</f>
        <v/>
      </c>
      <c r="N21" s="333" t="str">
        <f>IF('ประเมินตัวชี้วัด  '!N21="","",'ประเมินตัวชี้วัด  '!N21)</f>
        <v/>
      </c>
      <c r="O21" s="333" t="str">
        <f>IF('ประเมินตัวชี้วัด  '!O21="","",'ประเมินตัวชี้วัด  '!O21)</f>
        <v/>
      </c>
      <c r="P21" s="333" t="str">
        <f>IF('ประเมินตัวชี้วัด  '!P21="","",'ประเมินตัวชี้วัด  '!P21)</f>
        <v/>
      </c>
      <c r="Q21" s="333" t="str">
        <f>IF('ประเมินตัวชี้วัด  '!Q21="","",'ประเมินตัวชี้วัด  '!Q21)</f>
        <v/>
      </c>
      <c r="R21" s="333" t="str">
        <f>IF('ประเมินตัวชี้วัด  '!R21="","",'ประเมินตัวชี้วัด  '!R21)</f>
        <v/>
      </c>
      <c r="S21" s="333" t="str">
        <f>IF('ประเมินตัวชี้วัด  '!S21="","",'ประเมินตัวชี้วัด  '!S21)</f>
        <v/>
      </c>
      <c r="T21" s="333" t="str">
        <f>IF('ประเมินตัวชี้วัด  '!T21="","",'ประเมินตัวชี้วัด  '!T21)</f>
        <v/>
      </c>
      <c r="U21" s="333" t="str">
        <f>IF('ประเมินตัวชี้วัด  '!U21="","",'ประเมินตัวชี้วัด  '!U21)</f>
        <v/>
      </c>
      <c r="V21" s="333" t="str">
        <f>IF('ประเมินตัวชี้วัด  '!V21="","",'ประเมินตัวชี้วัด  '!V21)</f>
        <v/>
      </c>
      <c r="W21" s="333" t="str">
        <f>IF('ประเมินตัวชี้วัด  '!W21="","",'ประเมินตัวชี้วัด  '!W21)</f>
        <v/>
      </c>
      <c r="X21" s="333" t="str">
        <f>IF('ประเมินตัวชี้วัด  '!X21="","",'ประเมินตัวชี้วัด  '!X21)</f>
        <v/>
      </c>
      <c r="Y21" s="333" t="str">
        <f>IF('ประเมินตัวชี้วัด  '!Y21="","",'ประเมินตัวชี้วัด  '!Y21)</f>
        <v/>
      </c>
      <c r="Z21" s="333" t="str">
        <f>IF('ประเมินตัวชี้วัด  '!Z21="","",'ประเมินตัวชี้วัด  '!Z21)</f>
        <v/>
      </c>
      <c r="AA21" s="333" t="str">
        <f>IF('ประเมินตัวชี้วัด  '!AA21="","",'ประเมินตัวชี้วัด  '!AA21)</f>
        <v/>
      </c>
      <c r="AB21" s="333" t="str">
        <f>IF('ประเมินตัวชี้วัด  '!AB21="","",'ประเมินตัวชี้วัด  '!AB21)</f>
        <v/>
      </c>
      <c r="AC21" s="333" t="str">
        <f>IF('ประเมินตัวชี้วัด  '!AC21="","",'ประเมินตัวชี้วัด  '!AC21)</f>
        <v/>
      </c>
      <c r="AD21" s="333" t="str">
        <f>IF('ประเมินตัวชี้วัด  '!AD21="","",'ประเมินตัวชี้วัด  '!AD21)</f>
        <v/>
      </c>
      <c r="AE21" s="333" t="str">
        <f>IF('ประเมินตัวชี้วัด  '!AE21="","",'ประเมินตัวชี้วัด  '!AE21)</f>
        <v/>
      </c>
      <c r="AF21" s="333" t="str">
        <f>IF('ประเมินตัวชี้วัด  '!AF21="","",'ประเมินตัวชี้วัด  '!AF21)</f>
        <v/>
      </c>
      <c r="AG21" s="333" t="str">
        <f>IF('ประเมินตัวชี้วัด  '!AG21="","",'ประเมินตัวชี้วัด  '!AG21)</f>
        <v/>
      </c>
      <c r="AH21" s="333" t="str">
        <f>IF('ประเมินตัวชี้วัด  '!AH21="","",'ประเมินตัวชี้วัด  '!AH21)</f>
        <v/>
      </c>
      <c r="AI21" s="333" t="str">
        <f>IF('ประเมินตัวชี้วัด  '!AI21="","",'ประเมินตัวชี้วัด  '!AI21)</f>
        <v/>
      </c>
      <c r="AJ21" s="333" t="str">
        <f>IF('ประเมินตัวชี้วัด  '!AJ21="","",'ประเมินตัวชี้วัด  '!AJ21)</f>
        <v/>
      </c>
      <c r="AK21" s="333" t="str">
        <f>IF('ประเมินตัวชี้วัด  '!AK21="","",'ประเมินตัวชี้วัด  '!AK21)</f>
        <v/>
      </c>
      <c r="AL21" s="333" t="str">
        <f>IF('ประเมินตัวชี้วัด  '!AL21="","",'ประเมินตัวชี้วัด  '!AL21)</f>
        <v/>
      </c>
      <c r="AM21" s="333" t="str">
        <f>IF('ประเมินตัวชี้วัด  '!AM21="","",'ประเมินตัวชี้วัด  '!AM21)</f>
        <v/>
      </c>
      <c r="AN21" s="333" t="str">
        <f>IF('ประเมินตัวชี้วัด  '!AN21="","",'ประเมินตัวชี้วัด  '!AN21)</f>
        <v/>
      </c>
      <c r="AO21" s="333" t="str">
        <f>IF('ประเมินตัวชี้วัด  '!AO21="","",'ประเมินตัวชี้วัด  '!AO21)</f>
        <v/>
      </c>
      <c r="AP21" s="296" t="str">
        <f>IF('ประเมินตัวชี้วัด  '!AP21="","",'ประเมินตัวชี้วัด  '!AP21)</f>
        <v/>
      </c>
      <c r="AQ21" s="333" t="str">
        <f>IF('ประเมินตัวชี้วัด  '!AQ21="","",'ประเมินตัวชี้วัด  '!AQ21)</f>
        <v/>
      </c>
      <c r="AR21" s="203"/>
      <c r="AS21" s="226"/>
    </row>
    <row r="22" spans="2:45" s="200" customFormat="1" ht="17.100000000000001" customHeight="1">
      <c r="B22" s="226"/>
      <c r="C22" s="202"/>
      <c r="D22" s="333" t="str">
        <f>IF(ข้อมูลนร.2!D19="","",ข้อมูลนร.2!D19)</f>
        <v/>
      </c>
      <c r="E22" s="734" t="str">
        <f>IF(ข้อมูลนร.2!G19="","",ข้อมูลนร.2!G19)</f>
        <v/>
      </c>
      <c r="F22" s="734"/>
      <c r="G22" s="342"/>
      <c r="H22" s="333" t="str">
        <f>IF('ประเมินตัวชี้วัด  '!H22="","",'ประเมินตัวชี้วัด  '!H22)</f>
        <v/>
      </c>
      <c r="I22" s="333" t="str">
        <f>IF('ประเมินตัวชี้วัด  '!I22="","",'ประเมินตัวชี้วัด  '!I22)</f>
        <v/>
      </c>
      <c r="J22" s="333" t="str">
        <f>IF('ประเมินตัวชี้วัด  '!J22="","",'ประเมินตัวชี้วัด  '!J22)</f>
        <v/>
      </c>
      <c r="K22" s="333" t="str">
        <f>IF('ประเมินตัวชี้วัด  '!K22="","",'ประเมินตัวชี้วัด  '!K22)</f>
        <v/>
      </c>
      <c r="L22" s="333" t="str">
        <f>IF('ประเมินตัวชี้วัด  '!L22="","",'ประเมินตัวชี้วัด  '!L22)</f>
        <v/>
      </c>
      <c r="M22" s="333" t="str">
        <f>IF('ประเมินตัวชี้วัด  '!M22="","",'ประเมินตัวชี้วัด  '!M22)</f>
        <v/>
      </c>
      <c r="N22" s="333" t="str">
        <f>IF('ประเมินตัวชี้วัด  '!N22="","",'ประเมินตัวชี้วัด  '!N22)</f>
        <v/>
      </c>
      <c r="O22" s="333" t="str">
        <f>IF('ประเมินตัวชี้วัด  '!O22="","",'ประเมินตัวชี้วัด  '!O22)</f>
        <v/>
      </c>
      <c r="P22" s="333" t="str">
        <f>IF('ประเมินตัวชี้วัด  '!P22="","",'ประเมินตัวชี้วัด  '!P22)</f>
        <v/>
      </c>
      <c r="Q22" s="333" t="str">
        <f>IF('ประเมินตัวชี้วัด  '!Q22="","",'ประเมินตัวชี้วัด  '!Q22)</f>
        <v/>
      </c>
      <c r="R22" s="333" t="str">
        <f>IF('ประเมินตัวชี้วัด  '!R22="","",'ประเมินตัวชี้วัด  '!R22)</f>
        <v/>
      </c>
      <c r="S22" s="333" t="str">
        <f>IF('ประเมินตัวชี้วัด  '!S22="","",'ประเมินตัวชี้วัด  '!S22)</f>
        <v/>
      </c>
      <c r="T22" s="333" t="str">
        <f>IF('ประเมินตัวชี้วัด  '!T22="","",'ประเมินตัวชี้วัด  '!T22)</f>
        <v/>
      </c>
      <c r="U22" s="333" t="str">
        <f>IF('ประเมินตัวชี้วัด  '!U22="","",'ประเมินตัวชี้วัด  '!U22)</f>
        <v/>
      </c>
      <c r="V22" s="333" t="str">
        <f>IF('ประเมินตัวชี้วัด  '!V22="","",'ประเมินตัวชี้วัด  '!V22)</f>
        <v/>
      </c>
      <c r="W22" s="333" t="str">
        <f>IF('ประเมินตัวชี้วัด  '!W22="","",'ประเมินตัวชี้วัด  '!W22)</f>
        <v/>
      </c>
      <c r="X22" s="333" t="str">
        <f>IF('ประเมินตัวชี้วัด  '!X22="","",'ประเมินตัวชี้วัด  '!X22)</f>
        <v/>
      </c>
      <c r="Y22" s="333" t="str">
        <f>IF('ประเมินตัวชี้วัด  '!Y22="","",'ประเมินตัวชี้วัด  '!Y22)</f>
        <v/>
      </c>
      <c r="Z22" s="333" t="str">
        <f>IF('ประเมินตัวชี้วัด  '!Z22="","",'ประเมินตัวชี้วัด  '!Z22)</f>
        <v/>
      </c>
      <c r="AA22" s="333" t="str">
        <f>IF('ประเมินตัวชี้วัด  '!AA22="","",'ประเมินตัวชี้วัด  '!AA22)</f>
        <v/>
      </c>
      <c r="AB22" s="333" t="str">
        <f>IF('ประเมินตัวชี้วัด  '!AB22="","",'ประเมินตัวชี้วัด  '!AB22)</f>
        <v/>
      </c>
      <c r="AC22" s="333" t="str">
        <f>IF('ประเมินตัวชี้วัด  '!AC22="","",'ประเมินตัวชี้วัด  '!AC22)</f>
        <v/>
      </c>
      <c r="AD22" s="333" t="str">
        <f>IF('ประเมินตัวชี้วัด  '!AD22="","",'ประเมินตัวชี้วัด  '!AD22)</f>
        <v/>
      </c>
      <c r="AE22" s="333" t="str">
        <f>IF('ประเมินตัวชี้วัด  '!AE22="","",'ประเมินตัวชี้วัด  '!AE22)</f>
        <v/>
      </c>
      <c r="AF22" s="333" t="str">
        <f>IF('ประเมินตัวชี้วัด  '!AF22="","",'ประเมินตัวชี้วัด  '!AF22)</f>
        <v/>
      </c>
      <c r="AG22" s="333" t="str">
        <f>IF('ประเมินตัวชี้วัด  '!AG22="","",'ประเมินตัวชี้วัด  '!AG22)</f>
        <v/>
      </c>
      <c r="AH22" s="333" t="str">
        <f>IF('ประเมินตัวชี้วัด  '!AH22="","",'ประเมินตัวชี้วัด  '!AH22)</f>
        <v/>
      </c>
      <c r="AI22" s="333" t="str">
        <f>IF('ประเมินตัวชี้วัด  '!AI22="","",'ประเมินตัวชี้วัด  '!AI22)</f>
        <v/>
      </c>
      <c r="AJ22" s="333" t="str">
        <f>IF('ประเมินตัวชี้วัด  '!AJ22="","",'ประเมินตัวชี้วัด  '!AJ22)</f>
        <v/>
      </c>
      <c r="AK22" s="333" t="str">
        <f>IF('ประเมินตัวชี้วัด  '!AK22="","",'ประเมินตัวชี้วัด  '!AK22)</f>
        <v/>
      </c>
      <c r="AL22" s="333" t="str">
        <f>IF('ประเมินตัวชี้วัด  '!AL22="","",'ประเมินตัวชี้วัด  '!AL22)</f>
        <v/>
      </c>
      <c r="AM22" s="333" t="str">
        <f>IF('ประเมินตัวชี้วัด  '!AM22="","",'ประเมินตัวชี้วัด  '!AM22)</f>
        <v/>
      </c>
      <c r="AN22" s="333" t="str">
        <f>IF('ประเมินตัวชี้วัด  '!AN22="","",'ประเมินตัวชี้วัด  '!AN22)</f>
        <v/>
      </c>
      <c r="AO22" s="333" t="str">
        <f>IF('ประเมินตัวชี้วัด  '!AO22="","",'ประเมินตัวชี้วัด  '!AO22)</f>
        <v/>
      </c>
      <c r="AP22" s="296" t="str">
        <f>IF('ประเมินตัวชี้วัด  '!AP22="","",'ประเมินตัวชี้วัด  '!AP22)</f>
        <v/>
      </c>
      <c r="AQ22" s="333" t="str">
        <f>IF('ประเมินตัวชี้วัด  '!AQ22="","",'ประเมินตัวชี้วัด  '!AQ22)</f>
        <v/>
      </c>
      <c r="AR22" s="203"/>
      <c r="AS22" s="226"/>
    </row>
    <row r="23" spans="2:45" s="200" customFormat="1" ht="17.100000000000001" customHeight="1">
      <c r="B23" s="226"/>
      <c r="C23" s="202"/>
      <c r="D23" s="333" t="str">
        <f>IF(ข้อมูลนร.2!D20="","",ข้อมูลนร.2!D20)</f>
        <v/>
      </c>
      <c r="E23" s="734" t="str">
        <f>IF(ข้อมูลนร.2!G20="","",ข้อมูลนร.2!G20)</f>
        <v/>
      </c>
      <c r="F23" s="734"/>
      <c r="G23" s="342"/>
      <c r="H23" s="333" t="str">
        <f>IF('ประเมินตัวชี้วัด  '!H23="","",'ประเมินตัวชี้วัด  '!H23)</f>
        <v/>
      </c>
      <c r="I23" s="333" t="str">
        <f>IF('ประเมินตัวชี้วัด  '!I23="","",'ประเมินตัวชี้วัด  '!I23)</f>
        <v/>
      </c>
      <c r="J23" s="333" t="str">
        <f>IF('ประเมินตัวชี้วัด  '!J23="","",'ประเมินตัวชี้วัด  '!J23)</f>
        <v/>
      </c>
      <c r="K23" s="333" t="str">
        <f>IF('ประเมินตัวชี้วัด  '!K23="","",'ประเมินตัวชี้วัด  '!K23)</f>
        <v/>
      </c>
      <c r="L23" s="333" t="str">
        <f>IF('ประเมินตัวชี้วัด  '!L23="","",'ประเมินตัวชี้วัด  '!L23)</f>
        <v/>
      </c>
      <c r="M23" s="333" t="str">
        <f>IF('ประเมินตัวชี้วัด  '!M23="","",'ประเมินตัวชี้วัด  '!M23)</f>
        <v/>
      </c>
      <c r="N23" s="333" t="str">
        <f>IF('ประเมินตัวชี้วัด  '!N23="","",'ประเมินตัวชี้วัด  '!N23)</f>
        <v/>
      </c>
      <c r="O23" s="333" t="str">
        <f>IF('ประเมินตัวชี้วัด  '!O23="","",'ประเมินตัวชี้วัด  '!O23)</f>
        <v/>
      </c>
      <c r="P23" s="333" t="str">
        <f>IF('ประเมินตัวชี้วัด  '!P23="","",'ประเมินตัวชี้วัด  '!P23)</f>
        <v/>
      </c>
      <c r="Q23" s="333" t="str">
        <f>IF('ประเมินตัวชี้วัด  '!Q23="","",'ประเมินตัวชี้วัด  '!Q23)</f>
        <v/>
      </c>
      <c r="R23" s="333" t="str">
        <f>IF('ประเมินตัวชี้วัด  '!R23="","",'ประเมินตัวชี้วัด  '!R23)</f>
        <v/>
      </c>
      <c r="S23" s="333" t="str">
        <f>IF('ประเมินตัวชี้วัด  '!S23="","",'ประเมินตัวชี้วัด  '!S23)</f>
        <v/>
      </c>
      <c r="T23" s="333" t="str">
        <f>IF('ประเมินตัวชี้วัด  '!T23="","",'ประเมินตัวชี้วัด  '!T23)</f>
        <v/>
      </c>
      <c r="U23" s="333" t="str">
        <f>IF('ประเมินตัวชี้วัด  '!U23="","",'ประเมินตัวชี้วัด  '!U23)</f>
        <v/>
      </c>
      <c r="V23" s="333" t="str">
        <f>IF('ประเมินตัวชี้วัด  '!V23="","",'ประเมินตัวชี้วัด  '!V23)</f>
        <v/>
      </c>
      <c r="W23" s="333" t="str">
        <f>IF('ประเมินตัวชี้วัด  '!W23="","",'ประเมินตัวชี้วัด  '!W23)</f>
        <v/>
      </c>
      <c r="X23" s="333" t="str">
        <f>IF('ประเมินตัวชี้วัด  '!X23="","",'ประเมินตัวชี้วัด  '!X23)</f>
        <v/>
      </c>
      <c r="Y23" s="333" t="str">
        <f>IF('ประเมินตัวชี้วัด  '!Y23="","",'ประเมินตัวชี้วัด  '!Y23)</f>
        <v/>
      </c>
      <c r="Z23" s="333" t="str">
        <f>IF('ประเมินตัวชี้วัด  '!Z23="","",'ประเมินตัวชี้วัด  '!Z23)</f>
        <v/>
      </c>
      <c r="AA23" s="333" t="str">
        <f>IF('ประเมินตัวชี้วัด  '!AA23="","",'ประเมินตัวชี้วัด  '!AA23)</f>
        <v/>
      </c>
      <c r="AB23" s="333" t="str">
        <f>IF('ประเมินตัวชี้วัด  '!AB23="","",'ประเมินตัวชี้วัด  '!AB23)</f>
        <v/>
      </c>
      <c r="AC23" s="333" t="str">
        <f>IF('ประเมินตัวชี้วัด  '!AC23="","",'ประเมินตัวชี้วัด  '!AC23)</f>
        <v/>
      </c>
      <c r="AD23" s="333" t="str">
        <f>IF('ประเมินตัวชี้วัด  '!AD23="","",'ประเมินตัวชี้วัด  '!AD23)</f>
        <v/>
      </c>
      <c r="AE23" s="333" t="str">
        <f>IF('ประเมินตัวชี้วัด  '!AE23="","",'ประเมินตัวชี้วัด  '!AE23)</f>
        <v/>
      </c>
      <c r="AF23" s="333" t="str">
        <f>IF('ประเมินตัวชี้วัด  '!AF23="","",'ประเมินตัวชี้วัด  '!AF23)</f>
        <v/>
      </c>
      <c r="AG23" s="333" t="str">
        <f>IF('ประเมินตัวชี้วัด  '!AG23="","",'ประเมินตัวชี้วัด  '!AG23)</f>
        <v/>
      </c>
      <c r="AH23" s="333" t="str">
        <f>IF('ประเมินตัวชี้วัด  '!AH23="","",'ประเมินตัวชี้วัด  '!AH23)</f>
        <v/>
      </c>
      <c r="AI23" s="333" t="str">
        <f>IF('ประเมินตัวชี้วัด  '!AI23="","",'ประเมินตัวชี้วัด  '!AI23)</f>
        <v/>
      </c>
      <c r="AJ23" s="333" t="str">
        <f>IF('ประเมินตัวชี้วัด  '!AJ23="","",'ประเมินตัวชี้วัด  '!AJ23)</f>
        <v/>
      </c>
      <c r="AK23" s="333" t="str">
        <f>IF('ประเมินตัวชี้วัด  '!AK23="","",'ประเมินตัวชี้วัด  '!AK23)</f>
        <v/>
      </c>
      <c r="AL23" s="333" t="str">
        <f>IF('ประเมินตัวชี้วัด  '!AL23="","",'ประเมินตัวชี้วัด  '!AL23)</f>
        <v/>
      </c>
      <c r="AM23" s="333" t="str">
        <f>IF('ประเมินตัวชี้วัด  '!AM23="","",'ประเมินตัวชี้วัด  '!AM23)</f>
        <v/>
      </c>
      <c r="AN23" s="333" t="str">
        <f>IF('ประเมินตัวชี้วัด  '!AN23="","",'ประเมินตัวชี้วัด  '!AN23)</f>
        <v/>
      </c>
      <c r="AO23" s="333" t="str">
        <f>IF('ประเมินตัวชี้วัด  '!AO23="","",'ประเมินตัวชี้วัด  '!AO23)</f>
        <v/>
      </c>
      <c r="AP23" s="296" t="str">
        <f>IF('ประเมินตัวชี้วัด  '!AP23="","",'ประเมินตัวชี้วัด  '!AP23)</f>
        <v/>
      </c>
      <c r="AQ23" s="333" t="str">
        <f>IF('ประเมินตัวชี้วัด  '!AQ23="","",'ประเมินตัวชี้วัด  '!AQ23)</f>
        <v/>
      </c>
      <c r="AR23" s="203"/>
      <c r="AS23" s="226"/>
    </row>
    <row r="24" spans="2:45" s="200" customFormat="1" ht="17.100000000000001" customHeight="1">
      <c r="B24" s="226"/>
      <c r="C24" s="202"/>
      <c r="D24" s="333" t="str">
        <f>IF(ข้อมูลนร.2!D21="","",ข้อมูลนร.2!D21)</f>
        <v/>
      </c>
      <c r="E24" s="734" t="str">
        <f>IF(ข้อมูลนร.2!G21="","",ข้อมูลนร.2!G21)</f>
        <v/>
      </c>
      <c r="F24" s="734"/>
      <c r="G24" s="342"/>
      <c r="H24" s="333" t="str">
        <f>IF('ประเมินตัวชี้วัด  '!H24="","",'ประเมินตัวชี้วัด  '!H24)</f>
        <v/>
      </c>
      <c r="I24" s="333" t="str">
        <f>IF('ประเมินตัวชี้วัด  '!I24="","",'ประเมินตัวชี้วัด  '!I24)</f>
        <v/>
      </c>
      <c r="J24" s="333" t="str">
        <f>IF('ประเมินตัวชี้วัด  '!J24="","",'ประเมินตัวชี้วัด  '!J24)</f>
        <v/>
      </c>
      <c r="K24" s="333" t="str">
        <f>IF('ประเมินตัวชี้วัด  '!K24="","",'ประเมินตัวชี้วัด  '!K24)</f>
        <v/>
      </c>
      <c r="L24" s="333" t="str">
        <f>IF('ประเมินตัวชี้วัด  '!L24="","",'ประเมินตัวชี้วัด  '!L24)</f>
        <v/>
      </c>
      <c r="M24" s="333" t="str">
        <f>IF('ประเมินตัวชี้วัด  '!M24="","",'ประเมินตัวชี้วัด  '!M24)</f>
        <v/>
      </c>
      <c r="N24" s="333" t="str">
        <f>IF('ประเมินตัวชี้วัด  '!N24="","",'ประเมินตัวชี้วัด  '!N24)</f>
        <v/>
      </c>
      <c r="O24" s="333" t="str">
        <f>IF('ประเมินตัวชี้วัด  '!O24="","",'ประเมินตัวชี้วัด  '!O24)</f>
        <v/>
      </c>
      <c r="P24" s="333" t="str">
        <f>IF('ประเมินตัวชี้วัด  '!P24="","",'ประเมินตัวชี้วัด  '!P24)</f>
        <v/>
      </c>
      <c r="Q24" s="333" t="str">
        <f>IF('ประเมินตัวชี้วัด  '!Q24="","",'ประเมินตัวชี้วัด  '!Q24)</f>
        <v/>
      </c>
      <c r="R24" s="333" t="str">
        <f>IF('ประเมินตัวชี้วัด  '!R24="","",'ประเมินตัวชี้วัด  '!R24)</f>
        <v/>
      </c>
      <c r="S24" s="333" t="str">
        <f>IF('ประเมินตัวชี้วัด  '!S24="","",'ประเมินตัวชี้วัด  '!S24)</f>
        <v/>
      </c>
      <c r="T24" s="333" t="str">
        <f>IF('ประเมินตัวชี้วัด  '!T24="","",'ประเมินตัวชี้วัด  '!T24)</f>
        <v/>
      </c>
      <c r="U24" s="333" t="str">
        <f>IF('ประเมินตัวชี้วัด  '!U24="","",'ประเมินตัวชี้วัด  '!U24)</f>
        <v/>
      </c>
      <c r="V24" s="333" t="str">
        <f>IF('ประเมินตัวชี้วัด  '!V24="","",'ประเมินตัวชี้วัด  '!V24)</f>
        <v/>
      </c>
      <c r="W24" s="333" t="str">
        <f>IF('ประเมินตัวชี้วัด  '!W24="","",'ประเมินตัวชี้วัด  '!W24)</f>
        <v/>
      </c>
      <c r="X24" s="333" t="str">
        <f>IF('ประเมินตัวชี้วัด  '!X24="","",'ประเมินตัวชี้วัด  '!X24)</f>
        <v/>
      </c>
      <c r="Y24" s="333" t="str">
        <f>IF('ประเมินตัวชี้วัด  '!Y24="","",'ประเมินตัวชี้วัด  '!Y24)</f>
        <v/>
      </c>
      <c r="Z24" s="333" t="str">
        <f>IF('ประเมินตัวชี้วัด  '!Z24="","",'ประเมินตัวชี้วัด  '!Z24)</f>
        <v/>
      </c>
      <c r="AA24" s="333" t="str">
        <f>IF('ประเมินตัวชี้วัด  '!AA24="","",'ประเมินตัวชี้วัด  '!AA24)</f>
        <v/>
      </c>
      <c r="AB24" s="333" t="str">
        <f>IF('ประเมินตัวชี้วัด  '!AB24="","",'ประเมินตัวชี้วัด  '!AB24)</f>
        <v/>
      </c>
      <c r="AC24" s="333" t="str">
        <f>IF('ประเมินตัวชี้วัด  '!AC24="","",'ประเมินตัวชี้วัด  '!AC24)</f>
        <v/>
      </c>
      <c r="AD24" s="333" t="str">
        <f>IF('ประเมินตัวชี้วัด  '!AD24="","",'ประเมินตัวชี้วัด  '!AD24)</f>
        <v/>
      </c>
      <c r="AE24" s="333" t="str">
        <f>IF('ประเมินตัวชี้วัด  '!AE24="","",'ประเมินตัวชี้วัด  '!AE24)</f>
        <v/>
      </c>
      <c r="AF24" s="333" t="str">
        <f>IF('ประเมินตัวชี้วัด  '!AF24="","",'ประเมินตัวชี้วัด  '!AF24)</f>
        <v/>
      </c>
      <c r="AG24" s="333" t="str">
        <f>IF('ประเมินตัวชี้วัด  '!AG24="","",'ประเมินตัวชี้วัด  '!AG24)</f>
        <v/>
      </c>
      <c r="AH24" s="333" t="str">
        <f>IF('ประเมินตัวชี้วัด  '!AH24="","",'ประเมินตัวชี้วัด  '!AH24)</f>
        <v/>
      </c>
      <c r="AI24" s="333" t="str">
        <f>IF('ประเมินตัวชี้วัด  '!AI24="","",'ประเมินตัวชี้วัด  '!AI24)</f>
        <v/>
      </c>
      <c r="AJ24" s="333" t="str">
        <f>IF('ประเมินตัวชี้วัด  '!AJ24="","",'ประเมินตัวชี้วัด  '!AJ24)</f>
        <v/>
      </c>
      <c r="AK24" s="333" t="str">
        <f>IF('ประเมินตัวชี้วัด  '!AK24="","",'ประเมินตัวชี้วัด  '!AK24)</f>
        <v/>
      </c>
      <c r="AL24" s="333" t="str">
        <f>IF('ประเมินตัวชี้วัด  '!AL24="","",'ประเมินตัวชี้วัด  '!AL24)</f>
        <v/>
      </c>
      <c r="AM24" s="333" t="str">
        <f>IF('ประเมินตัวชี้วัด  '!AM24="","",'ประเมินตัวชี้วัด  '!AM24)</f>
        <v/>
      </c>
      <c r="AN24" s="333" t="str">
        <f>IF('ประเมินตัวชี้วัด  '!AN24="","",'ประเมินตัวชี้วัด  '!AN24)</f>
        <v/>
      </c>
      <c r="AO24" s="333" t="str">
        <f>IF('ประเมินตัวชี้วัด  '!AO24="","",'ประเมินตัวชี้วัด  '!AO24)</f>
        <v/>
      </c>
      <c r="AP24" s="296" t="str">
        <f>IF('ประเมินตัวชี้วัด  '!AP24="","",'ประเมินตัวชี้วัด  '!AP24)</f>
        <v/>
      </c>
      <c r="AQ24" s="333" t="str">
        <f>IF('ประเมินตัวชี้วัด  '!AQ24="","",'ประเมินตัวชี้วัด  '!AQ24)</f>
        <v/>
      </c>
      <c r="AR24" s="203"/>
      <c r="AS24" s="226"/>
    </row>
    <row r="25" spans="2:45" s="200" customFormat="1" ht="17.100000000000001" customHeight="1">
      <c r="B25" s="226"/>
      <c r="C25" s="202"/>
      <c r="D25" s="333" t="str">
        <f>IF(ข้อมูลนร.2!D22="","",ข้อมูลนร.2!D22)</f>
        <v/>
      </c>
      <c r="E25" s="734" t="str">
        <f>IF(ข้อมูลนร.2!G22="","",ข้อมูลนร.2!G22)</f>
        <v/>
      </c>
      <c r="F25" s="734"/>
      <c r="G25" s="342"/>
      <c r="H25" s="333" t="str">
        <f>IF('ประเมินตัวชี้วัด  '!H25="","",'ประเมินตัวชี้วัด  '!H25)</f>
        <v/>
      </c>
      <c r="I25" s="333" t="str">
        <f>IF('ประเมินตัวชี้วัด  '!I25="","",'ประเมินตัวชี้วัด  '!I25)</f>
        <v/>
      </c>
      <c r="J25" s="333" t="str">
        <f>IF('ประเมินตัวชี้วัด  '!J25="","",'ประเมินตัวชี้วัด  '!J25)</f>
        <v/>
      </c>
      <c r="K25" s="333" t="str">
        <f>IF('ประเมินตัวชี้วัด  '!K25="","",'ประเมินตัวชี้วัด  '!K25)</f>
        <v/>
      </c>
      <c r="L25" s="333" t="str">
        <f>IF('ประเมินตัวชี้วัด  '!L25="","",'ประเมินตัวชี้วัด  '!L25)</f>
        <v/>
      </c>
      <c r="M25" s="333" t="str">
        <f>IF('ประเมินตัวชี้วัด  '!M25="","",'ประเมินตัวชี้วัด  '!M25)</f>
        <v/>
      </c>
      <c r="N25" s="333" t="str">
        <f>IF('ประเมินตัวชี้วัด  '!N25="","",'ประเมินตัวชี้วัด  '!N25)</f>
        <v/>
      </c>
      <c r="O25" s="333" t="str">
        <f>IF('ประเมินตัวชี้วัด  '!O25="","",'ประเมินตัวชี้วัด  '!O25)</f>
        <v/>
      </c>
      <c r="P25" s="333" t="str">
        <f>IF('ประเมินตัวชี้วัด  '!P25="","",'ประเมินตัวชี้วัด  '!P25)</f>
        <v/>
      </c>
      <c r="Q25" s="333" t="str">
        <f>IF('ประเมินตัวชี้วัด  '!Q25="","",'ประเมินตัวชี้วัด  '!Q25)</f>
        <v/>
      </c>
      <c r="R25" s="333" t="str">
        <f>IF('ประเมินตัวชี้วัด  '!R25="","",'ประเมินตัวชี้วัด  '!R25)</f>
        <v/>
      </c>
      <c r="S25" s="333" t="str">
        <f>IF('ประเมินตัวชี้วัด  '!S25="","",'ประเมินตัวชี้วัด  '!S25)</f>
        <v/>
      </c>
      <c r="T25" s="333" t="str">
        <f>IF('ประเมินตัวชี้วัด  '!T25="","",'ประเมินตัวชี้วัด  '!T25)</f>
        <v/>
      </c>
      <c r="U25" s="333" t="str">
        <f>IF('ประเมินตัวชี้วัด  '!U25="","",'ประเมินตัวชี้วัด  '!U25)</f>
        <v/>
      </c>
      <c r="V25" s="333" t="str">
        <f>IF('ประเมินตัวชี้วัด  '!V25="","",'ประเมินตัวชี้วัด  '!V25)</f>
        <v/>
      </c>
      <c r="W25" s="333" t="str">
        <f>IF('ประเมินตัวชี้วัด  '!W25="","",'ประเมินตัวชี้วัด  '!W25)</f>
        <v/>
      </c>
      <c r="X25" s="333" t="str">
        <f>IF('ประเมินตัวชี้วัด  '!X25="","",'ประเมินตัวชี้วัด  '!X25)</f>
        <v/>
      </c>
      <c r="Y25" s="333" t="str">
        <f>IF('ประเมินตัวชี้วัด  '!Y25="","",'ประเมินตัวชี้วัด  '!Y25)</f>
        <v/>
      </c>
      <c r="Z25" s="333" t="str">
        <f>IF('ประเมินตัวชี้วัด  '!Z25="","",'ประเมินตัวชี้วัด  '!Z25)</f>
        <v/>
      </c>
      <c r="AA25" s="333" t="str">
        <f>IF('ประเมินตัวชี้วัด  '!AA25="","",'ประเมินตัวชี้วัด  '!AA25)</f>
        <v/>
      </c>
      <c r="AB25" s="333" t="str">
        <f>IF('ประเมินตัวชี้วัด  '!AB25="","",'ประเมินตัวชี้วัด  '!AB25)</f>
        <v/>
      </c>
      <c r="AC25" s="333" t="str">
        <f>IF('ประเมินตัวชี้วัด  '!AC25="","",'ประเมินตัวชี้วัด  '!AC25)</f>
        <v/>
      </c>
      <c r="AD25" s="333" t="str">
        <f>IF('ประเมินตัวชี้วัด  '!AD25="","",'ประเมินตัวชี้วัด  '!AD25)</f>
        <v/>
      </c>
      <c r="AE25" s="333" t="str">
        <f>IF('ประเมินตัวชี้วัด  '!AE25="","",'ประเมินตัวชี้วัด  '!AE25)</f>
        <v/>
      </c>
      <c r="AF25" s="333" t="str">
        <f>IF('ประเมินตัวชี้วัด  '!AF25="","",'ประเมินตัวชี้วัด  '!AF25)</f>
        <v/>
      </c>
      <c r="AG25" s="333" t="str">
        <f>IF('ประเมินตัวชี้วัด  '!AG25="","",'ประเมินตัวชี้วัด  '!AG25)</f>
        <v/>
      </c>
      <c r="AH25" s="333" t="str">
        <f>IF('ประเมินตัวชี้วัด  '!AH25="","",'ประเมินตัวชี้วัด  '!AH25)</f>
        <v/>
      </c>
      <c r="AI25" s="333" t="str">
        <f>IF('ประเมินตัวชี้วัด  '!AI25="","",'ประเมินตัวชี้วัด  '!AI25)</f>
        <v/>
      </c>
      <c r="AJ25" s="333" t="str">
        <f>IF('ประเมินตัวชี้วัด  '!AJ25="","",'ประเมินตัวชี้วัด  '!AJ25)</f>
        <v/>
      </c>
      <c r="AK25" s="333" t="str">
        <f>IF('ประเมินตัวชี้วัด  '!AK25="","",'ประเมินตัวชี้วัด  '!AK25)</f>
        <v/>
      </c>
      <c r="AL25" s="333" t="str">
        <f>IF('ประเมินตัวชี้วัด  '!AL25="","",'ประเมินตัวชี้วัด  '!AL25)</f>
        <v/>
      </c>
      <c r="AM25" s="333" t="str">
        <f>IF('ประเมินตัวชี้วัด  '!AM25="","",'ประเมินตัวชี้วัด  '!AM25)</f>
        <v/>
      </c>
      <c r="AN25" s="333" t="str">
        <f>IF('ประเมินตัวชี้วัด  '!AN25="","",'ประเมินตัวชี้วัด  '!AN25)</f>
        <v/>
      </c>
      <c r="AO25" s="333" t="str">
        <f>IF('ประเมินตัวชี้วัด  '!AO25="","",'ประเมินตัวชี้วัด  '!AO25)</f>
        <v/>
      </c>
      <c r="AP25" s="296" t="str">
        <f>IF('ประเมินตัวชี้วัด  '!AP25="","",'ประเมินตัวชี้วัด  '!AP25)</f>
        <v/>
      </c>
      <c r="AQ25" s="333" t="str">
        <f>IF('ประเมินตัวชี้วัด  '!AQ25="","",'ประเมินตัวชี้วัด  '!AQ25)</f>
        <v/>
      </c>
      <c r="AR25" s="203"/>
      <c r="AS25" s="226"/>
    </row>
    <row r="26" spans="2:45" s="200" customFormat="1" ht="17.100000000000001" customHeight="1">
      <c r="B26" s="226"/>
      <c r="C26" s="202"/>
      <c r="D26" s="333" t="str">
        <f>IF(ข้อมูลนร.2!D23="","",ข้อมูลนร.2!D23)</f>
        <v/>
      </c>
      <c r="E26" s="734" t="str">
        <f>IF(ข้อมูลนร.2!G23="","",ข้อมูลนร.2!G23)</f>
        <v/>
      </c>
      <c r="F26" s="734"/>
      <c r="G26" s="342"/>
      <c r="H26" s="333" t="str">
        <f>IF('ประเมินตัวชี้วัด  '!H26="","",'ประเมินตัวชี้วัด  '!H26)</f>
        <v/>
      </c>
      <c r="I26" s="333" t="str">
        <f>IF('ประเมินตัวชี้วัด  '!I26="","",'ประเมินตัวชี้วัด  '!I26)</f>
        <v/>
      </c>
      <c r="J26" s="333" t="str">
        <f>IF('ประเมินตัวชี้วัด  '!J26="","",'ประเมินตัวชี้วัด  '!J26)</f>
        <v/>
      </c>
      <c r="K26" s="333" t="str">
        <f>IF('ประเมินตัวชี้วัด  '!K26="","",'ประเมินตัวชี้วัด  '!K26)</f>
        <v/>
      </c>
      <c r="L26" s="333" t="str">
        <f>IF('ประเมินตัวชี้วัด  '!L26="","",'ประเมินตัวชี้วัด  '!L26)</f>
        <v/>
      </c>
      <c r="M26" s="333" t="str">
        <f>IF('ประเมินตัวชี้วัด  '!M26="","",'ประเมินตัวชี้วัด  '!M26)</f>
        <v/>
      </c>
      <c r="N26" s="333" t="str">
        <f>IF('ประเมินตัวชี้วัด  '!N26="","",'ประเมินตัวชี้วัด  '!N26)</f>
        <v/>
      </c>
      <c r="O26" s="333" t="str">
        <f>IF('ประเมินตัวชี้วัด  '!O26="","",'ประเมินตัวชี้วัด  '!O26)</f>
        <v/>
      </c>
      <c r="P26" s="333" t="str">
        <f>IF('ประเมินตัวชี้วัด  '!P26="","",'ประเมินตัวชี้วัด  '!P26)</f>
        <v/>
      </c>
      <c r="Q26" s="333" t="str">
        <f>IF('ประเมินตัวชี้วัด  '!Q26="","",'ประเมินตัวชี้วัด  '!Q26)</f>
        <v/>
      </c>
      <c r="R26" s="333" t="str">
        <f>IF('ประเมินตัวชี้วัด  '!R26="","",'ประเมินตัวชี้วัด  '!R26)</f>
        <v/>
      </c>
      <c r="S26" s="333" t="str">
        <f>IF('ประเมินตัวชี้วัด  '!S26="","",'ประเมินตัวชี้วัด  '!S26)</f>
        <v/>
      </c>
      <c r="T26" s="333" t="str">
        <f>IF('ประเมินตัวชี้วัด  '!T26="","",'ประเมินตัวชี้วัด  '!T26)</f>
        <v/>
      </c>
      <c r="U26" s="333" t="str">
        <f>IF('ประเมินตัวชี้วัด  '!U26="","",'ประเมินตัวชี้วัด  '!U26)</f>
        <v/>
      </c>
      <c r="V26" s="333" t="str">
        <f>IF('ประเมินตัวชี้วัด  '!V26="","",'ประเมินตัวชี้วัด  '!V26)</f>
        <v/>
      </c>
      <c r="W26" s="333" t="str">
        <f>IF('ประเมินตัวชี้วัด  '!W26="","",'ประเมินตัวชี้วัด  '!W26)</f>
        <v/>
      </c>
      <c r="X26" s="333" t="str">
        <f>IF('ประเมินตัวชี้วัด  '!X26="","",'ประเมินตัวชี้วัด  '!X26)</f>
        <v/>
      </c>
      <c r="Y26" s="333" t="str">
        <f>IF('ประเมินตัวชี้วัด  '!Y26="","",'ประเมินตัวชี้วัด  '!Y26)</f>
        <v/>
      </c>
      <c r="Z26" s="333" t="str">
        <f>IF('ประเมินตัวชี้วัด  '!Z26="","",'ประเมินตัวชี้วัด  '!Z26)</f>
        <v/>
      </c>
      <c r="AA26" s="333" t="str">
        <f>IF('ประเมินตัวชี้วัด  '!AA26="","",'ประเมินตัวชี้วัด  '!AA26)</f>
        <v/>
      </c>
      <c r="AB26" s="333" t="str">
        <f>IF('ประเมินตัวชี้วัด  '!AB26="","",'ประเมินตัวชี้วัด  '!AB26)</f>
        <v/>
      </c>
      <c r="AC26" s="333" t="str">
        <f>IF('ประเมินตัวชี้วัด  '!AC26="","",'ประเมินตัวชี้วัด  '!AC26)</f>
        <v/>
      </c>
      <c r="AD26" s="333" t="str">
        <f>IF('ประเมินตัวชี้วัด  '!AD26="","",'ประเมินตัวชี้วัด  '!AD26)</f>
        <v/>
      </c>
      <c r="AE26" s="333" t="str">
        <f>IF('ประเมินตัวชี้วัด  '!AE26="","",'ประเมินตัวชี้วัด  '!AE26)</f>
        <v/>
      </c>
      <c r="AF26" s="333" t="str">
        <f>IF('ประเมินตัวชี้วัด  '!AF26="","",'ประเมินตัวชี้วัด  '!AF26)</f>
        <v/>
      </c>
      <c r="AG26" s="333" t="str">
        <f>IF('ประเมินตัวชี้วัด  '!AG26="","",'ประเมินตัวชี้วัด  '!AG26)</f>
        <v/>
      </c>
      <c r="AH26" s="333" t="str">
        <f>IF('ประเมินตัวชี้วัด  '!AH26="","",'ประเมินตัวชี้วัด  '!AH26)</f>
        <v/>
      </c>
      <c r="AI26" s="333" t="str">
        <f>IF('ประเมินตัวชี้วัด  '!AI26="","",'ประเมินตัวชี้วัด  '!AI26)</f>
        <v/>
      </c>
      <c r="AJ26" s="333" t="str">
        <f>IF('ประเมินตัวชี้วัด  '!AJ26="","",'ประเมินตัวชี้วัด  '!AJ26)</f>
        <v/>
      </c>
      <c r="AK26" s="333" t="str">
        <f>IF('ประเมินตัวชี้วัด  '!AK26="","",'ประเมินตัวชี้วัด  '!AK26)</f>
        <v/>
      </c>
      <c r="AL26" s="333" t="str">
        <f>IF('ประเมินตัวชี้วัด  '!AL26="","",'ประเมินตัวชี้วัด  '!AL26)</f>
        <v/>
      </c>
      <c r="AM26" s="333" t="str">
        <f>IF('ประเมินตัวชี้วัด  '!AM26="","",'ประเมินตัวชี้วัด  '!AM26)</f>
        <v/>
      </c>
      <c r="AN26" s="333" t="str">
        <f>IF('ประเมินตัวชี้วัด  '!AN26="","",'ประเมินตัวชี้วัด  '!AN26)</f>
        <v/>
      </c>
      <c r="AO26" s="333" t="str">
        <f>IF('ประเมินตัวชี้วัด  '!AO26="","",'ประเมินตัวชี้วัด  '!AO26)</f>
        <v/>
      </c>
      <c r="AP26" s="296" t="str">
        <f>IF('ประเมินตัวชี้วัด  '!AP26="","",'ประเมินตัวชี้วัด  '!AP26)</f>
        <v/>
      </c>
      <c r="AQ26" s="333" t="str">
        <f>IF('ประเมินตัวชี้วัด  '!AQ26="","",'ประเมินตัวชี้วัด  '!AQ26)</f>
        <v/>
      </c>
      <c r="AR26" s="203"/>
      <c r="AS26" s="226"/>
    </row>
    <row r="27" spans="2:45" s="200" customFormat="1" ht="17.100000000000001" customHeight="1">
      <c r="B27" s="226"/>
      <c r="C27" s="202"/>
      <c r="D27" s="333" t="str">
        <f>IF(ข้อมูลนร.2!D24="","",ข้อมูลนร.2!D24)</f>
        <v/>
      </c>
      <c r="E27" s="734" t="str">
        <f>IF(ข้อมูลนร.2!G24="","",ข้อมูลนร.2!G24)</f>
        <v/>
      </c>
      <c r="F27" s="734"/>
      <c r="G27" s="342"/>
      <c r="H27" s="333" t="str">
        <f>IF('ประเมินตัวชี้วัด  '!H27="","",'ประเมินตัวชี้วัด  '!H27)</f>
        <v/>
      </c>
      <c r="I27" s="333" t="str">
        <f>IF('ประเมินตัวชี้วัด  '!I27="","",'ประเมินตัวชี้วัด  '!I27)</f>
        <v/>
      </c>
      <c r="J27" s="333" t="str">
        <f>IF('ประเมินตัวชี้วัด  '!J27="","",'ประเมินตัวชี้วัด  '!J27)</f>
        <v/>
      </c>
      <c r="K27" s="333" t="str">
        <f>IF('ประเมินตัวชี้วัด  '!K27="","",'ประเมินตัวชี้วัด  '!K27)</f>
        <v/>
      </c>
      <c r="L27" s="333" t="str">
        <f>IF('ประเมินตัวชี้วัด  '!L27="","",'ประเมินตัวชี้วัด  '!L27)</f>
        <v/>
      </c>
      <c r="M27" s="333" t="str">
        <f>IF('ประเมินตัวชี้วัด  '!M27="","",'ประเมินตัวชี้วัด  '!M27)</f>
        <v/>
      </c>
      <c r="N27" s="333" t="str">
        <f>IF('ประเมินตัวชี้วัด  '!N27="","",'ประเมินตัวชี้วัด  '!N27)</f>
        <v/>
      </c>
      <c r="O27" s="333" t="str">
        <f>IF('ประเมินตัวชี้วัด  '!O27="","",'ประเมินตัวชี้วัด  '!O27)</f>
        <v/>
      </c>
      <c r="P27" s="333" t="str">
        <f>IF('ประเมินตัวชี้วัด  '!P27="","",'ประเมินตัวชี้วัด  '!P27)</f>
        <v/>
      </c>
      <c r="Q27" s="333" t="str">
        <f>IF('ประเมินตัวชี้วัด  '!Q27="","",'ประเมินตัวชี้วัด  '!Q27)</f>
        <v/>
      </c>
      <c r="R27" s="333" t="str">
        <f>IF('ประเมินตัวชี้วัด  '!R27="","",'ประเมินตัวชี้วัด  '!R27)</f>
        <v/>
      </c>
      <c r="S27" s="333" t="str">
        <f>IF('ประเมินตัวชี้วัด  '!S27="","",'ประเมินตัวชี้วัด  '!S27)</f>
        <v/>
      </c>
      <c r="T27" s="333" t="str">
        <f>IF('ประเมินตัวชี้วัด  '!T27="","",'ประเมินตัวชี้วัด  '!T27)</f>
        <v/>
      </c>
      <c r="U27" s="333" t="str">
        <f>IF('ประเมินตัวชี้วัด  '!U27="","",'ประเมินตัวชี้วัด  '!U27)</f>
        <v/>
      </c>
      <c r="V27" s="333" t="str">
        <f>IF('ประเมินตัวชี้วัด  '!V27="","",'ประเมินตัวชี้วัด  '!V27)</f>
        <v/>
      </c>
      <c r="W27" s="333" t="str">
        <f>IF('ประเมินตัวชี้วัด  '!W27="","",'ประเมินตัวชี้วัด  '!W27)</f>
        <v/>
      </c>
      <c r="X27" s="333" t="str">
        <f>IF('ประเมินตัวชี้วัด  '!X27="","",'ประเมินตัวชี้วัด  '!X27)</f>
        <v/>
      </c>
      <c r="Y27" s="333" t="str">
        <f>IF('ประเมินตัวชี้วัด  '!Y27="","",'ประเมินตัวชี้วัด  '!Y27)</f>
        <v/>
      </c>
      <c r="Z27" s="333" t="str">
        <f>IF('ประเมินตัวชี้วัด  '!Z27="","",'ประเมินตัวชี้วัด  '!Z27)</f>
        <v/>
      </c>
      <c r="AA27" s="333" t="str">
        <f>IF('ประเมินตัวชี้วัด  '!AA27="","",'ประเมินตัวชี้วัด  '!AA27)</f>
        <v/>
      </c>
      <c r="AB27" s="333" t="str">
        <f>IF('ประเมินตัวชี้วัด  '!AB27="","",'ประเมินตัวชี้วัด  '!AB27)</f>
        <v/>
      </c>
      <c r="AC27" s="333" t="str">
        <f>IF('ประเมินตัวชี้วัด  '!AC27="","",'ประเมินตัวชี้วัด  '!AC27)</f>
        <v/>
      </c>
      <c r="AD27" s="333" t="str">
        <f>IF('ประเมินตัวชี้วัด  '!AD27="","",'ประเมินตัวชี้วัด  '!AD27)</f>
        <v/>
      </c>
      <c r="AE27" s="333" t="str">
        <f>IF('ประเมินตัวชี้วัด  '!AE27="","",'ประเมินตัวชี้วัด  '!AE27)</f>
        <v/>
      </c>
      <c r="AF27" s="333" t="str">
        <f>IF('ประเมินตัวชี้วัด  '!AF27="","",'ประเมินตัวชี้วัด  '!AF27)</f>
        <v/>
      </c>
      <c r="AG27" s="333" t="str">
        <f>IF('ประเมินตัวชี้วัด  '!AG27="","",'ประเมินตัวชี้วัด  '!AG27)</f>
        <v/>
      </c>
      <c r="AH27" s="333" t="str">
        <f>IF('ประเมินตัวชี้วัด  '!AH27="","",'ประเมินตัวชี้วัด  '!AH27)</f>
        <v/>
      </c>
      <c r="AI27" s="333" t="str">
        <f>IF('ประเมินตัวชี้วัด  '!AI27="","",'ประเมินตัวชี้วัด  '!AI27)</f>
        <v/>
      </c>
      <c r="AJ27" s="333" t="str">
        <f>IF('ประเมินตัวชี้วัด  '!AJ27="","",'ประเมินตัวชี้วัด  '!AJ27)</f>
        <v/>
      </c>
      <c r="AK27" s="333" t="str">
        <f>IF('ประเมินตัวชี้วัด  '!AK27="","",'ประเมินตัวชี้วัด  '!AK27)</f>
        <v/>
      </c>
      <c r="AL27" s="333" t="str">
        <f>IF('ประเมินตัวชี้วัด  '!AL27="","",'ประเมินตัวชี้วัด  '!AL27)</f>
        <v/>
      </c>
      <c r="AM27" s="333" t="str">
        <f>IF('ประเมินตัวชี้วัด  '!AM27="","",'ประเมินตัวชี้วัด  '!AM27)</f>
        <v/>
      </c>
      <c r="AN27" s="333" t="str">
        <f>IF('ประเมินตัวชี้วัด  '!AN27="","",'ประเมินตัวชี้วัด  '!AN27)</f>
        <v/>
      </c>
      <c r="AO27" s="333" t="str">
        <f>IF('ประเมินตัวชี้วัด  '!AO27="","",'ประเมินตัวชี้วัด  '!AO27)</f>
        <v/>
      </c>
      <c r="AP27" s="296" t="str">
        <f>IF('ประเมินตัวชี้วัด  '!AP27="","",'ประเมินตัวชี้วัด  '!AP27)</f>
        <v/>
      </c>
      <c r="AQ27" s="333" t="str">
        <f>IF('ประเมินตัวชี้วัด  '!AQ27="","",'ประเมินตัวชี้วัด  '!AQ27)</f>
        <v/>
      </c>
      <c r="AR27" s="203"/>
      <c r="AS27" s="226"/>
    </row>
    <row r="28" spans="2:45" s="200" customFormat="1" ht="17.100000000000001" customHeight="1">
      <c r="B28" s="226"/>
      <c r="C28" s="202"/>
      <c r="D28" s="333" t="str">
        <f>IF(ข้อมูลนร.2!D25="","",ข้อมูลนร.2!D25)</f>
        <v/>
      </c>
      <c r="E28" s="734" t="str">
        <f>IF(ข้อมูลนร.2!G25="","",ข้อมูลนร.2!G25)</f>
        <v/>
      </c>
      <c r="F28" s="734"/>
      <c r="G28" s="342"/>
      <c r="H28" s="333" t="str">
        <f>IF('ประเมินตัวชี้วัด  '!H28="","",'ประเมินตัวชี้วัด  '!H28)</f>
        <v/>
      </c>
      <c r="I28" s="333" t="str">
        <f>IF('ประเมินตัวชี้วัด  '!I28="","",'ประเมินตัวชี้วัด  '!I28)</f>
        <v/>
      </c>
      <c r="J28" s="333" t="str">
        <f>IF('ประเมินตัวชี้วัด  '!J28="","",'ประเมินตัวชี้วัด  '!J28)</f>
        <v/>
      </c>
      <c r="K28" s="333" t="str">
        <f>IF('ประเมินตัวชี้วัด  '!K28="","",'ประเมินตัวชี้วัด  '!K28)</f>
        <v/>
      </c>
      <c r="L28" s="333" t="str">
        <f>IF('ประเมินตัวชี้วัด  '!L28="","",'ประเมินตัวชี้วัด  '!L28)</f>
        <v/>
      </c>
      <c r="M28" s="333" t="str">
        <f>IF('ประเมินตัวชี้วัด  '!M28="","",'ประเมินตัวชี้วัด  '!M28)</f>
        <v/>
      </c>
      <c r="N28" s="333" t="str">
        <f>IF('ประเมินตัวชี้วัด  '!N28="","",'ประเมินตัวชี้วัด  '!N28)</f>
        <v/>
      </c>
      <c r="O28" s="333" t="str">
        <f>IF('ประเมินตัวชี้วัด  '!O28="","",'ประเมินตัวชี้วัด  '!O28)</f>
        <v/>
      </c>
      <c r="P28" s="333" t="str">
        <f>IF('ประเมินตัวชี้วัด  '!P28="","",'ประเมินตัวชี้วัด  '!P28)</f>
        <v/>
      </c>
      <c r="Q28" s="333" t="str">
        <f>IF('ประเมินตัวชี้วัด  '!Q28="","",'ประเมินตัวชี้วัด  '!Q28)</f>
        <v/>
      </c>
      <c r="R28" s="333" t="str">
        <f>IF('ประเมินตัวชี้วัด  '!R28="","",'ประเมินตัวชี้วัด  '!R28)</f>
        <v/>
      </c>
      <c r="S28" s="333" t="str">
        <f>IF('ประเมินตัวชี้วัด  '!S28="","",'ประเมินตัวชี้วัด  '!S28)</f>
        <v/>
      </c>
      <c r="T28" s="333" t="str">
        <f>IF('ประเมินตัวชี้วัด  '!T28="","",'ประเมินตัวชี้วัด  '!T28)</f>
        <v/>
      </c>
      <c r="U28" s="333" t="str">
        <f>IF('ประเมินตัวชี้วัด  '!U28="","",'ประเมินตัวชี้วัด  '!U28)</f>
        <v/>
      </c>
      <c r="V28" s="333" t="str">
        <f>IF('ประเมินตัวชี้วัด  '!V28="","",'ประเมินตัวชี้วัด  '!V28)</f>
        <v/>
      </c>
      <c r="W28" s="333" t="str">
        <f>IF('ประเมินตัวชี้วัด  '!W28="","",'ประเมินตัวชี้วัด  '!W28)</f>
        <v/>
      </c>
      <c r="X28" s="333" t="str">
        <f>IF('ประเมินตัวชี้วัด  '!X28="","",'ประเมินตัวชี้วัด  '!X28)</f>
        <v/>
      </c>
      <c r="Y28" s="333" t="str">
        <f>IF('ประเมินตัวชี้วัด  '!Y28="","",'ประเมินตัวชี้วัด  '!Y28)</f>
        <v/>
      </c>
      <c r="Z28" s="333" t="str">
        <f>IF('ประเมินตัวชี้วัด  '!Z28="","",'ประเมินตัวชี้วัด  '!Z28)</f>
        <v/>
      </c>
      <c r="AA28" s="333" t="str">
        <f>IF('ประเมินตัวชี้วัด  '!AA28="","",'ประเมินตัวชี้วัด  '!AA28)</f>
        <v/>
      </c>
      <c r="AB28" s="333" t="str">
        <f>IF('ประเมินตัวชี้วัด  '!AB28="","",'ประเมินตัวชี้วัด  '!AB28)</f>
        <v/>
      </c>
      <c r="AC28" s="333" t="str">
        <f>IF('ประเมินตัวชี้วัด  '!AC28="","",'ประเมินตัวชี้วัด  '!AC28)</f>
        <v/>
      </c>
      <c r="AD28" s="333" t="str">
        <f>IF('ประเมินตัวชี้วัด  '!AD28="","",'ประเมินตัวชี้วัด  '!AD28)</f>
        <v/>
      </c>
      <c r="AE28" s="333" t="str">
        <f>IF('ประเมินตัวชี้วัด  '!AE28="","",'ประเมินตัวชี้วัด  '!AE28)</f>
        <v/>
      </c>
      <c r="AF28" s="333" t="str">
        <f>IF('ประเมินตัวชี้วัด  '!AF28="","",'ประเมินตัวชี้วัด  '!AF28)</f>
        <v/>
      </c>
      <c r="AG28" s="333" t="str">
        <f>IF('ประเมินตัวชี้วัด  '!AG28="","",'ประเมินตัวชี้วัด  '!AG28)</f>
        <v/>
      </c>
      <c r="AH28" s="333" t="str">
        <f>IF('ประเมินตัวชี้วัด  '!AH28="","",'ประเมินตัวชี้วัด  '!AH28)</f>
        <v/>
      </c>
      <c r="AI28" s="333" t="str">
        <f>IF('ประเมินตัวชี้วัด  '!AI28="","",'ประเมินตัวชี้วัด  '!AI28)</f>
        <v/>
      </c>
      <c r="AJ28" s="333" t="str">
        <f>IF('ประเมินตัวชี้วัด  '!AJ28="","",'ประเมินตัวชี้วัด  '!AJ28)</f>
        <v/>
      </c>
      <c r="AK28" s="333" t="str">
        <f>IF('ประเมินตัวชี้วัด  '!AK28="","",'ประเมินตัวชี้วัด  '!AK28)</f>
        <v/>
      </c>
      <c r="AL28" s="333" t="str">
        <f>IF('ประเมินตัวชี้วัด  '!AL28="","",'ประเมินตัวชี้วัด  '!AL28)</f>
        <v/>
      </c>
      <c r="AM28" s="333" t="str">
        <f>IF('ประเมินตัวชี้วัด  '!AM28="","",'ประเมินตัวชี้วัด  '!AM28)</f>
        <v/>
      </c>
      <c r="AN28" s="333" t="str">
        <f>IF('ประเมินตัวชี้วัด  '!AN28="","",'ประเมินตัวชี้วัด  '!AN28)</f>
        <v/>
      </c>
      <c r="AO28" s="333" t="str">
        <f>IF('ประเมินตัวชี้วัด  '!AO28="","",'ประเมินตัวชี้วัด  '!AO28)</f>
        <v/>
      </c>
      <c r="AP28" s="296" t="str">
        <f>IF('ประเมินตัวชี้วัด  '!AP28="","",'ประเมินตัวชี้วัด  '!AP28)</f>
        <v/>
      </c>
      <c r="AQ28" s="333" t="str">
        <f>IF('ประเมินตัวชี้วัด  '!AQ28="","",'ประเมินตัวชี้วัด  '!AQ28)</f>
        <v/>
      </c>
      <c r="AR28" s="203"/>
      <c r="AS28" s="226"/>
    </row>
    <row r="29" spans="2:45" s="200" customFormat="1" ht="17.100000000000001" customHeight="1">
      <c r="B29" s="226"/>
      <c r="C29" s="202"/>
      <c r="D29" s="333" t="str">
        <f>IF(ข้อมูลนร.2!D26="","",ข้อมูลนร.2!D26)</f>
        <v/>
      </c>
      <c r="E29" s="734" t="str">
        <f>IF(ข้อมูลนร.2!G26="","",ข้อมูลนร.2!G26)</f>
        <v/>
      </c>
      <c r="F29" s="734"/>
      <c r="G29" s="342"/>
      <c r="H29" s="333" t="str">
        <f>IF('ประเมินตัวชี้วัด  '!H29="","",'ประเมินตัวชี้วัด  '!H29)</f>
        <v/>
      </c>
      <c r="I29" s="333" t="str">
        <f>IF('ประเมินตัวชี้วัด  '!I29="","",'ประเมินตัวชี้วัด  '!I29)</f>
        <v/>
      </c>
      <c r="J29" s="333" t="str">
        <f>IF('ประเมินตัวชี้วัด  '!J29="","",'ประเมินตัวชี้วัด  '!J29)</f>
        <v/>
      </c>
      <c r="K29" s="333" t="str">
        <f>IF('ประเมินตัวชี้วัด  '!K29="","",'ประเมินตัวชี้วัด  '!K29)</f>
        <v/>
      </c>
      <c r="L29" s="333" t="str">
        <f>IF('ประเมินตัวชี้วัด  '!L29="","",'ประเมินตัวชี้วัด  '!L29)</f>
        <v/>
      </c>
      <c r="M29" s="333" t="str">
        <f>IF('ประเมินตัวชี้วัด  '!M29="","",'ประเมินตัวชี้วัด  '!M29)</f>
        <v/>
      </c>
      <c r="N29" s="333" t="str">
        <f>IF('ประเมินตัวชี้วัด  '!N29="","",'ประเมินตัวชี้วัด  '!N29)</f>
        <v/>
      </c>
      <c r="O29" s="333" t="str">
        <f>IF('ประเมินตัวชี้วัด  '!O29="","",'ประเมินตัวชี้วัด  '!O29)</f>
        <v/>
      </c>
      <c r="P29" s="333" t="str">
        <f>IF('ประเมินตัวชี้วัด  '!P29="","",'ประเมินตัวชี้วัด  '!P29)</f>
        <v/>
      </c>
      <c r="Q29" s="333" t="str">
        <f>IF('ประเมินตัวชี้วัด  '!Q29="","",'ประเมินตัวชี้วัด  '!Q29)</f>
        <v/>
      </c>
      <c r="R29" s="333" t="str">
        <f>IF('ประเมินตัวชี้วัด  '!R29="","",'ประเมินตัวชี้วัด  '!R29)</f>
        <v/>
      </c>
      <c r="S29" s="333" t="str">
        <f>IF('ประเมินตัวชี้วัด  '!S29="","",'ประเมินตัวชี้วัด  '!S29)</f>
        <v/>
      </c>
      <c r="T29" s="333" t="str">
        <f>IF('ประเมินตัวชี้วัด  '!T29="","",'ประเมินตัวชี้วัด  '!T29)</f>
        <v/>
      </c>
      <c r="U29" s="333" t="str">
        <f>IF('ประเมินตัวชี้วัด  '!U29="","",'ประเมินตัวชี้วัด  '!U29)</f>
        <v/>
      </c>
      <c r="V29" s="333" t="str">
        <f>IF('ประเมินตัวชี้วัด  '!V29="","",'ประเมินตัวชี้วัด  '!V29)</f>
        <v/>
      </c>
      <c r="W29" s="333" t="str">
        <f>IF('ประเมินตัวชี้วัด  '!W29="","",'ประเมินตัวชี้วัด  '!W29)</f>
        <v/>
      </c>
      <c r="X29" s="333" t="str">
        <f>IF('ประเมินตัวชี้วัด  '!X29="","",'ประเมินตัวชี้วัด  '!X29)</f>
        <v/>
      </c>
      <c r="Y29" s="333" t="str">
        <f>IF('ประเมินตัวชี้วัด  '!Y29="","",'ประเมินตัวชี้วัด  '!Y29)</f>
        <v/>
      </c>
      <c r="Z29" s="333" t="str">
        <f>IF('ประเมินตัวชี้วัด  '!Z29="","",'ประเมินตัวชี้วัด  '!Z29)</f>
        <v/>
      </c>
      <c r="AA29" s="333" t="str">
        <f>IF('ประเมินตัวชี้วัด  '!AA29="","",'ประเมินตัวชี้วัด  '!AA29)</f>
        <v/>
      </c>
      <c r="AB29" s="333" t="str">
        <f>IF('ประเมินตัวชี้วัด  '!AB29="","",'ประเมินตัวชี้วัด  '!AB29)</f>
        <v/>
      </c>
      <c r="AC29" s="333" t="str">
        <f>IF('ประเมินตัวชี้วัด  '!AC29="","",'ประเมินตัวชี้วัด  '!AC29)</f>
        <v/>
      </c>
      <c r="AD29" s="333" t="str">
        <f>IF('ประเมินตัวชี้วัด  '!AD29="","",'ประเมินตัวชี้วัด  '!AD29)</f>
        <v/>
      </c>
      <c r="AE29" s="333" t="str">
        <f>IF('ประเมินตัวชี้วัด  '!AE29="","",'ประเมินตัวชี้วัด  '!AE29)</f>
        <v/>
      </c>
      <c r="AF29" s="333" t="str">
        <f>IF('ประเมินตัวชี้วัด  '!AF29="","",'ประเมินตัวชี้วัด  '!AF29)</f>
        <v/>
      </c>
      <c r="AG29" s="333" t="str">
        <f>IF('ประเมินตัวชี้วัด  '!AG29="","",'ประเมินตัวชี้วัด  '!AG29)</f>
        <v/>
      </c>
      <c r="AH29" s="333" t="str">
        <f>IF('ประเมินตัวชี้วัด  '!AH29="","",'ประเมินตัวชี้วัด  '!AH29)</f>
        <v/>
      </c>
      <c r="AI29" s="333" t="str">
        <f>IF('ประเมินตัวชี้วัด  '!AI29="","",'ประเมินตัวชี้วัด  '!AI29)</f>
        <v/>
      </c>
      <c r="AJ29" s="333" t="str">
        <f>IF('ประเมินตัวชี้วัด  '!AJ29="","",'ประเมินตัวชี้วัด  '!AJ29)</f>
        <v/>
      </c>
      <c r="AK29" s="333" t="str">
        <f>IF('ประเมินตัวชี้วัด  '!AK29="","",'ประเมินตัวชี้วัด  '!AK29)</f>
        <v/>
      </c>
      <c r="AL29" s="333" t="str">
        <f>IF('ประเมินตัวชี้วัด  '!AL29="","",'ประเมินตัวชี้วัด  '!AL29)</f>
        <v/>
      </c>
      <c r="AM29" s="333" t="str">
        <f>IF('ประเมินตัวชี้วัด  '!AM29="","",'ประเมินตัวชี้วัด  '!AM29)</f>
        <v/>
      </c>
      <c r="AN29" s="333" t="str">
        <f>IF('ประเมินตัวชี้วัด  '!AN29="","",'ประเมินตัวชี้วัด  '!AN29)</f>
        <v/>
      </c>
      <c r="AO29" s="333" t="str">
        <f>IF('ประเมินตัวชี้วัด  '!AO29="","",'ประเมินตัวชี้วัด  '!AO29)</f>
        <v/>
      </c>
      <c r="AP29" s="296" t="str">
        <f>IF('ประเมินตัวชี้วัด  '!AP29="","",'ประเมินตัวชี้วัด  '!AP29)</f>
        <v/>
      </c>
      <c r="AQ29" s="333" t="str">
        <f>IF('ประเมินตัวชี้วัด  '!AQ29="","",'ประเมินตัวชี้วัด  '!AQ29)</f>
        <v/>
      </c>
      <c r="AR29" s="203"/>
      <c r="AS29" s="226"/>
    </row>
    <row r="30" spans="2:45" s="200" customFormat="1" ht="17.100000000000001" customHeight="1">
      <c r="B30" s="226"/>
      <c r="C30" s="202"/>
      <c r="D30" s="333" t="str">
        <f>IF(ข้อมูลนร.2!D27="","",ข้อมูลนร.2!D27)</f>
        <v/>
      </c>
      <c r="E30" s="734" t="str">
        <f>IF(ข้อมูลนร.2!G27="","",ข้อมูลนร.2!G27)</f>
        <v/>
      </c>
      <c r="F30" s="734"/>
      <c r="G30" s="342"/>
      <c r="H30" s="333" t="str">
        <f>IF('ประเมินตัวชี้วัด  '!H30="","",'ประเมินตัวชี้วัด  '!H30)</f>
        <v/>
      </c>
      <c r="I30" s="333" t="str">
        <f>IF('ประเมินตัวชี้วัด  '!I30="","",'ประเมินตัวชี้วัด  '!I30)</f>
        <v/>
      </c>
      <c r="J30" s="333" t="str">
        <f>IF('ประเมินตัวชี้วัด  '!J30="","",'ประเมินตัวชี้วัด  '!J30)</f>
        <v/>
      </c>
      <c r="K30" s="333" t="str">
        <f>IF('ประเมินตัวชี้วัด  '!K30="","",'ประเมินตัวชี้วัด  '!K30)</f>
        <v/>
      </c>
      <c r="L30" s="333" t="str">
        <f>IF('ประเมินตัวชี้วัด  '!L30="","",'ประเมินตัวชี้วัด  '!L30)</f>
        <v/>
      </c>
      <c r="M30" s="333" t="str">
        <f>IF('ประเมินตัวชี้วัด  '!M30="","",'ประเมินตัวชี้วัด  '!M30)</f>
        <v/>
      </c>
      <c r="N30" s="333" t="str">
        <f>IF('ประเมินตัวชี้วัด  '!N30="","",'ประเมินตัวชี้วัด  '!N30)</f>
        <v/>
      </c>
      <c r="O30" s="333" t="str">
        <f>IF('ประเมินตัวชี้วัด  '!O30="","",'ประเมินตัวชี้วัด  '!O30)</f>
        <v/>
      </c>
      <c r="P30" s="333" t="str">
        <f>IF('ประเมินตัวชี้วัด  '!P30="","",'ประเมินตัวชี้วัด  '!P30)</f>
        <v/>
      </c>
      <c r="Q30" s="333" t="str">
        <f>IF('ประเมินตัวชี้วัด  '!Q30="","",'ประเมินตัวชี้วัด  '!Q30)</f>
        <v/>
      </c>
      <c r="R30" s="333" t="str">
        <f>IF('ประเมินตัวชี้วัด  '!R30="","",'ประเมินตัวชี้วัด  '!R30)</f>
        <v/>
      </c>
      <c r="S30" s="333" t="str">
        <f>IF('ประเมินตัวชี้วัด  '!S30="","",'ประเมินตัวชี้วัด  '!S30)</f>
        <v/>
      </c>
      <c r="T30" s="333" t="str">
        <f>IF('ประเมินตัวชี้วัด  '!T30="","",'ประเมินตัวชี้วัด  '!T30)</f>
        <v/>
      </c>
      <c r="U30" s="333" t="str">
        <f>IF('ประเมินตัวชี้วัด  '!U30="","",'ประเมินตัวชี้วัด  '!U30)</f>
        <v/>
      </c>
      <c r="V30" s="333" t="str">
        <f>IF('ประเมินตัวชี้วัด  '!V30="","",'ประเมินตัวชี้วัด  '!V30)</f>
        <v/>
      </c>
      <c r="W30" s="333" t="str">
        <f>IF('ประเมินตัวชี้วัด  '!W30="","",'ประเมินตัวชี้วัด  '!W30)</f>
        <v/>
      </c>
      <c r="X30" s="333" t="str">
        <f>IF('ประเมินตัวชี้วัด  '!X30="","",'ประเมินตัวชี้วัด  '!X30)</f>
        <v/>
      </c>
      <c r="Y30" s="333" t="str">
        <f>IF('ประเมินตัวชี้วัด  '!Y30="","",'ประเมินตัวชี้วัด  '!Y30)</f>
        <v/>
      </c>
      <c r="Z30" s="333" t="str">
        <f>IF('ประเมินตัวชี้วัด  '!Z30="","",'ประเมินตัวชี้วัด  '!Z30)</f>
        <v/>
      </c>
      <c r="AA30" s="333" t="str">
        <f>IF('ประเมินตัวชี้วัด  '!AA30="","",'ประเมินตัวชี้วัด  '!AA30)</f>
        <v/>
      </c>
      <c r="AB30" s="333" t="str">
        <f>IF('ประเมินตัวชี้วัด  '!AB30="","",'ประเมินตัวชี้วัด  '!AB30)</f>
        <v/>
      </c>
      <c r="AC30" s="333" t="str">
        <f>IF('ประเมินตัวชี้วัด  '!AC30="","",'ประเมินตัวชี้วัด  '!AC30)</f>
        <v/>
      </c>
      <c r="AD30" s="333" t="str">
        <f>IF('ประเมินตัวชี้วัด  '!AD30="","",'ประเมินตัวชี้วัด  '!AD30)</f>
        <v/>
      </c>
      <c r="AE30" s="333" t="str">
        <f>IF('ประเมินตัวชี้วัด  '!AE30="","",'ประเมินตัวชี้วัด  '!AE30)</f>
        <v/>
      </c>
      <c r="AF30" s="333" t="str">
        <f>IF('ประเมินตัวชี้วัด  '!AF30="","",'ประเมินตัวชี้วัด  '!AF30)</f>
        <v/>
      </c>
      <c r="AG30" s="333" t="str">
        <f>IF('ประเมินตัวชี้วัด  '!AG30="","",'ประเมินตัวชี้วัด  '!AG30)</f>
        <v/>
      </c>
      <c r="AH30" s="333" t="str">
        <f>IF('ประเมินตัวชี้วัด  '!AH30="","",'ประเมินตัวชี้วัด  '!AH30)</f>
        <v/>
      </c>
      <c r="AI30" s="333" t="str">
        <f>IF('ประเมินตัวชี้วัด  '!AI30="","",'ประเมินตัวชี้วัด  '!AI30)</f>
        <v/>
      </c>
      <c r="AJ30" s="333" t="str">
        <f>IF('ประเมินตัวชี้วัด  '!AJ30="","",'ประเมินตัวชี้วัด  '!AJ30)</f>
        <v/>
      </c>
      <c r="AK30" s="333" t="str">
        <f>IF('ประเมินตัวชี้วัด  '!AK30="","",'ประเมินตัวชี้วัด  '!AK30)</f>
        <v/>
      </c>
      <c r="AL30" s="333" t="str">
        <f>IF('ประเมินตัวชี้วัด  '!AL30="","",'ประเมินตัวชี้วัด  '!AL30)</f>
        <v/>
      </c>
      <c r="AM30" s="333" t="str">
        <f>IF('ประเมินตัวชี้วัด  '!AM30="","",'ประเมินตัวชี้วัด  '!AM30)</f>
        <v/>
      </c>
      <c r="AN30" s="333" t="str">
        <f>IF('ประเมินตัวชี้วัด  '!AN30="","",'ประเมินตัวชี้วัด  '!AN30)</f>
        <v/>
      </c>
      <c r="AO30" s="333" t="str">
        <f>IF('ประเมินตัวชี้วัด  '!AO30="","",'ประเมินตัวชี้วัด  '!AO30)</f>
        <v/>
      </c>
      <c r="AP30" s="296" t="str">
        <f>IF('ประเมินตัวชี้วัด  '!AP30="","",'ประเมินตัวชี้วัด  '!AP30)</f>
        <v/>
      </c>
      <c r="AQ30" s="333" t="str">
        <f>IF('ประเมินตัวชี้วัด  '!AQ30="","",'ประเมินตัวชี้วัด  '!AQ30)</f>
        <v/>
      </c>
      <c r="AR30" s="203"/>
      <c r="AS30" s="226"/>
    </row>
    <row r="31" spans="2:45" s="200" customFormat="1" ht="17.100000000000001" customHeight="1">
      <c r="B31" s="226"/>
      <c r="C31" s="202"/>
      <c r="D31" s="333" t="str">
        <f>IF(ข้อมูลนร.2!D28="","",ข้อมูลนร.2!D28)</f>
        <v/>
      </c>
      <c r="E31" s="734" t="str">
        <f>IF(ข้อมูลนร.2!G28="","",ข้อมูลนร.2!G28)</f>
        <v/>
      </c>
      <c r="F31" s="734"/>
      <c r="G31" s="342"/>
      <c r="H31" s="333" t="str">
        <f>IF('ประเมินตัวชี้วัด  '!H31="","",'ประเมินตัวชี้วัด  '!H31)</f>
        <v/>
      </c>
      <c r="I31" s="333" t="str">
        <f>IF('ประเมินตัวชี้วัด  '!I31="","",'ประเมินตัวชี้วัด  '!I31)</f>
        <v/>
      </c>
      <c r="J31" s="333" t="str">
        <f>IF('ประเมินตัวชี้วัด  '!J31="","",'ประเมินตัวชี้วัด  '!J31)</f>
        <v/>
      </c>
      <c r="K31" s="333" t="str">
        <f>IF('ประเมินตัวชี้วัด  '!K31="","",'ประเมินตัวชี้วัด  '!K31)</f>
        <v/>
      </c>
      <c r="L31" s="333" t="str">
        <f>IF('ประเมินตัวชี้วัด  '!L31="","",'ประเมินตัวชี้วัด  '!L31)</f>
        <v/>
      </c>
      <c r="M31" s="333" t="str">
        <f>IF('ประเมินตัวชี้วัด  '!M31="","",'ประเมินตัวชี้วัด  '!M31)</f>
        <v/>
      </c>
      <c r="N31" s="333" t="str">
        <f>IF('ประเมินตัวชี้วัด  '!N31="","",'ประเมินตัวชี้วัด  '!N31)</f>
        <v/>
      </c>
      <c r="O31" s="333" t="str">
        <f>IF('ประเมินตัวชี้วัด  '!O31="","",'ประเมินตัวชี้วัด  '!O31)</f>
        <v/>
      </c>
      <c r="P31" s="333" t="str">
        <f>IF('ประเมินตัวชี้วัด  '!P31="","",'ประเมินตัวชี้วัด  '!P31)</f>
        <v/>
      </c>
      <c r="Q31" s="333" t="str">
        <f>IF('ประเมินตัวชี้วัด  '!Q31="","",'ประเมินตัวชี้วัด  '!Q31)</f>
        <v/>
      </c>
      <c r="R31" s="333" t="str">
        <f>IF('ประเมินตัวชี้วัด  '!R31="","",'ประเมินตัวชี้วัด  '!R31)</f>
        <v/>
      </c>
      <c r="S31" s="333" t="str">
        <f>IF('ประเมินตัวชี้วัด  '!S31="","",'ประเมินตัวชี้วัด  '!S31)</f>
        <v/>
      </c>
      <c r="T31" s="333" t="str">
        <f>IF('ประเมินตัวชี้วัด  '!T31="","",'ประเมินตัวชี้วัด  '!T31)</f>
        <v/>
      </c>
      <c r="U31" s="333" t="str">
        <f>IF('ประเมินตัวชี้วัด  '!U31="","",'ประเมินตัวชี้วัด  '!U31)</f>
        <v/>
      </c>
      <c r="V31" s="333" t="str">
        <f>IF('ประเมินตัวชี้วัด  '!V31="","",'ประเมินตัวชี้วัด  '!V31)</f>
        <v/>
      </c>
      <c r="W31" s="333" t="str">
        <f>IF('ประเมินตัวชี้วัด  '!W31="","",'ประเมินตัวชี้วัด  '!W31)</f>
        <v/>
      </c>
      <c r="X31" s="333" t="str">
        <f>IF('ประเมินตัวชี้วัด  '!X31="","",'ประเมินตัวชี้วัด  '!X31)</f>
        <v/>
      </c>
      <c r="Y31" s="333" t="str">
        <f>IF('ประเมินตัวชี้วัด  '!Y31="","",'ประเมินตัวชี้วัด  '!Y31)</f>
        <v/>
      </c>
      <c r="Z31" s="333" t="str">
        <f>IF('ประเมินตัวชี้วัด  '!Z31="","",'ประเมินตัวชี้วัด  '!Z31)</f>
        <v/>
      </c>
      <c r="AA31" s="333" t="str">
        <f>IF('ประเมินตัวชี้วัด  '!AA31="","",'ประเมินตัวชี้วัด  '!AA31)</f>
        <v/>
      </c>
      <c r="AB31" s="333" t="str">
        <f>IF('ประเมินตัวชี้วัด  '!AB31="","",'ประเมินตัวชี้วัด  '!AB31)</f>
        <v/>
      </c>
      <c r="AC31" s="333" t="str">
        <f>IF('ประเมินตัวชี้วัด  '!AC31="","",'ประเมินตัวชี้วัด  '!AC31)</f>
        <v/>
      </c>
      <c r="AD31" s="333" t="str">
        <f>IF('ประเมินตัวชี้วัด  '!AD31="","",'ประเมินตัวชี้วัด  '!AD31)</f>
        <v/>
      </c>
      <c r="AE31" s="333" t="str">
        <f>IF('ประเมินตัวชี้วัด  '!AE31="","",'ประเมินตัวชี้วัด  '!AE31)</f>
        <v/>
      </c>
      <c r="AF31" s="333" t="str">
        <f>IF('ประเมินตัวชี้วัด  '!AF31="","",'ประเมินตัวชี้วัด  '!AF31)</f>
        <v/>
      </c>
      <c r="AG31" s="333" t="str">
        <f>IF('ประเมินตัวชี้วัด  '!AG31="","",'ประเมินตัวชี้วัด  '!AG31)</f>
        <v/>
      </c>
      <c r="AH31" s="333" t="str">
        <f>IF('ประเมินตัวชี้วัด  '!AH31="","",'ประเมินตัวชี้วัด  '!AH31)</f>
        <v/>
      </c>
      <c r="AI31" s="333" t="str">
        <f>IF('ประเมินตัวชี้วัด  '!AI31="","",'ประเมินตัวชี้วัด  '!AI31)</f>
        <v/>
      </c>
      <c r="AJ31" s="333" t="str">
        <f>IF('ประเมินตัวชี้วัด  '!AJ31="","",'ประเมินตัวชี้วัด  '!AJ31)</f>
        <v/>
      </c>
      <c r="AK31" s="333" t="str">
        <f>IF('ประเมินตัวชี้วัด  '!AK31="","",'ประเมินตัวชี้วัด  '!AK31)</f>
        <v/>
      </c>
      <c r="AL31" s="333" t="str">
        <f>IF('ประเมินตัวชี้วัด  '!AL31="","",'ประเมินตัวชี้วัด  '!AL31)</f>
        <v/>
      </c>
      <c r="AM31" s="333" t="str">
        <f>IF('ประเมินตัวชี้วัด  '!AM31="","",'ประเมินตัวชี้วัด  '!AM31)</f>
        <v/>
      </c>
      <c r="AN31" s="333" t="str">
        <f>IF('ประเมินตัวชี้วัด  '!AN31="","",'ประเมินตัวชี้วัด  '!AN31)</f>
        <v/>
      </c>
      <c r="AO31" s="333" t="str">
        <f>IF('ประเมินตัวชี้วัด  '!AO31="","",'ประเมินตัวชี้วัด  '!AO31)</f>
        <v/>
      </c>
      <c r="AP31" s="296" t="str">
        <f>IF('ประเมินตัวชี้วัด  '!AP31="","",'ประเมินตัวชี้วัด  '!AP31)</f>
        <v/>
      </c>
      <c r="AQ31" s="333" t="str">
        <f>IF('ประเมินตัวชี้วัด  '!AQ31="","",'ประเมินตัวชี้วัด  '!AQ31)</f>
        <v/>
      </c>
      <c r="AR31" s="203"/>
      <c r="AS31" s="226"/>
    </row>
    <row r="32" spans="2:45" s="200" customFormat="1" ht="17.100000000000001" customHeight="1">
      <c r="B32" s="226"/>
      <c r="C32" s="202"/>
      <c r="D32" s="333" t="str">
        <f>IF(ข้อมูลนร.2!D29="","",ข้อมูลนร.2!D29)</f>
        <v/>
      </c>
      <c r="E32" s="734" t="str">
        <f>IF(ข้อมูลนร.2!G29="","",ข้อมูลนร.2!G29)</f>
        <v/>
      </c>
      <c r="F32" s="734"/>
      <c r="G32" s="342"/>
      <c r="H32" s="333" t="str">
        <f>IF('ประเมินตัวชี้วัด  '!H32="","",'ประเมินตัวชี้วัด  '!H32)</f>
        <v/>
      </c>
      <c r="I32" s="333" t="str">
        <f>IF('ประเมินตัวชี้วัด  '!I32="","",'ประเมินตัวชี้วัด  '!I32)</f>
        <v/>
      </c>
      <c r="J32" s="333" t="str">
        <f>IF('ประเมินตัวชี้วัด  '!J32="","",'ประเมินตัวชี้วัด  '!J32)</f>
        <v/>
      </c>
      <c r="K32" s="333" t="str">
        <f>IF('ประเมินตัวชี้วัด  '!K32="","",'ประเมินตัวชี้วัด  '!K32)</f>
        <v/>
      </c>
      <c r="L32" s="333" t="str">
        <f>IF('ประเมินตัวชี้วัด  '!L32="","",'ประเมินตัวชี้วัด  '!L32)</f>
        <v/>
      </c>
      <c r="M32" s="333" t="str">
        <f>IF('ประเมินตัวชี้วัด  '!M32="","",'ประเมินตัวชี้วัด  '!M32)</f>
        <v/>
      </c>
      <c r="N32" s="333" t="str">
        <f>IF('ประเมินตัวชี้วัด  '!N32="","",'ประเมินตัวชี้วัด  '!N32)</f>
        <v/>
      </c>
      <c r="O32" s="333" t="str">
        <f>IF('ประเมินตัวชี้วัด  '!O32="","",'ประเมินตัวชี้วัด  '!O32)</f>
        <v/>
      </c>
      <c r="P32" s="333" t="str">
        <f>IF('ประเมินตัวชี้วัด  '!P32="","",'ประเมินตัวชี้วัด  '!P32)</f>
        <v/>
      </c>
      <c r="Q32" s="333" t="str">
        <f>IF('ประเมินตัวชี้วัด  '!Q32="","",'ประเมินตัวชี้วัด  '!Q32)</f>
        <v/>
      </c>
      <c r="R32" s="333" t="str">
        <f>IF('ประเมินตัวชี้วัด  '!R32="","",'ประเมินตัวชี้วัด  '!R32)</f>
        <v/>
      </c>
      <c r="S32" s="333" t="str">
        <f>IF('ประเมินตัวชี้วัด  '!S32="","",'ประเมินตัวชี้วัด  '!S32)</f>
        <v/>
      </c>
      <c r="T32" s="333" t="str">
        <f>IF('ประเมินตัวชี้วัด  '!T32="","",'ประเมินตัวชี้วัด  '!T32)</f>
        <v/>
      </c>
      <c r="U32" s="333" t="str">
        <f>IF('ประเมินตัวชี้วัด  '!U32="","",'ประเมินตัวชี้วัด  '!U32)</f>
        <v/>
      </c>
      <c r="V32" s="333" t="str">
        <f>IF('ประเมินตัวชี้วัด  '!V32="","",'ประเมินตัวชี้วัด  '!V32)</f>
        <v/>
      </c>
      <c r="W32" s="333" t="str">
        <f>IF('ประเมินตัวชี้วัด  '!W32="","",'ประเมินตัวชี้วัด  '!W32)</f>
        <v/>
      </c>
      <c r="X32" s="333" t="str">
        <f>IF('ประเมินตัวชี้วัด  '!X32="","",'ประเมินตัวชี้วัด  '!X32)</f>
        <v/>
      </c>
      <c r="Y32" s="333" t="str">
        <f>IF('ประเมินตัวชี้วัด  '!Y32="","",'ประเมินตัวชี้วัด  '!Y32)</f>
        <v/>
      </c>
      <c r="Z32" s="333" t="str">
        <f>IF('ประเมินตัวชี้วัด  '!Z32="","",'ประเมินตัวชี้วัด  '!Z32)</f>
        <v/>
      </c>
      <c r="AA32" s="333" t="str">
        <f>IF('ประเมินตัวชี้วัด  '!AA32="","",'ประเมินตัวชี้วัด  '!AA32)</f>
        <v/>
      </c>
      <c r="AB32" s="333" t="str">
        <f>IF('ประเมินตัวชี้วัด  '!AB32="","",'ประเมินตัวชี้วัด  '!AB32)</f>
        <v/>
      </c>
      <c r="AC32" s="333" t="str">
        <f>IF('ประเมินตัวชี้วัด  '!AC32="","",'ประเมินตัวชี้วัด  '!AC32)</f>
        <v/>
      </c>
      <c r="AD32" s="333" t="str">
        <f>IF('ประเมินตัวชี้วัด  '!AD32="","",'ประเมินตัวชี้วัด  '!AD32)</f>
        <v/>
      </c>
      <c r="AE32" s="333" t="str">
        <f>IF('ประเมินตัวชี้วัด  '!AE32="","",'ประเมินตัวชี้วัด  '!AE32)</f>
        <v/>
      </c>
      <c r="AF32" s="333" t="str">
        <f>IF('ประเมินตัวชี้วัด  '!AF32="","",'ประเมินตัวชี้วัด  '!AF32)</f>
        <v/>
      </c>
      <c r="AG32" s="333" t="str">
        <f>IF('ประเมินตัวชี้วัด  '!AG32="","",'ประเมินตัวชี้วัด  '!AG32)</f>
        <v/>
      </c>
      <c r="AH32" s="333" t="str">
        <f>IF('ประเมินตัวชี้วัด  '!AH32="","",'ประเมินตัวชี้วัด  '!AH32)</f>
        <v/>
      </c>
      <c r="AI32" s="333" t="str">
        <f>IF('ประเมินตัวชี้วัด  '!AI32="","",'ประเมินตัวชี้วัด  '!AI32)</f>
        <v/>
      </c>
      <c r="AJ32" s="333" t="str">
        <f>IF('ประเมินตัวชี้วัด  '!AJ32="","",'ประเมินตัวชี้วัด  '!AJ32)</f>
        <v/>
      </c>
      <c r="AK32" s="333" t="str">
        <f>IF('ประเมินตัวชี้วัด  '!AK32="","",'ประเมินตัวชี้วัด  '!AK32)</f>
        <v/>
      </c>
      <c r="AL32" s="333" t="str">
        <f>IF('ประเมินตัวชี้วัด  '!AL32="","",'ประเมินตัวชี้วัด  '!AL32)</f>
        <v/>
      </c>
      <c r="AM32" s="333" t="str">
        <f>IF('ประเมินตัวชี้วัด  '!AM32="","",'ประเมินตัวชี้วัด  '!AM32)</f>
        <v/>
      </c>
      <c r="AN32" s="333" t="str">
        <f>IF('ประเมินตัวชี้วัด  '!AN32="","",'ประเมินตัวชี้วัด  '!AN32)</f>
        <v/>
      </c>
      <c r="AO32" s="333" t="str">
        <f>IF('ประเมินตัวชี้วัด  '!AO32="","",'ประเมินตัวชี้วัด  '!AO32)</f>
        <v/>
      </c>
      <c r="AP32" s="296" t="str">
        <f>IF('ประเมินตัวชี้วัด  '!AP32="","",'ประเมินตัวชี้วัด  '!AP32)</f>
        <v/>
      </c>
      <c r="AQ32" s="333" t="str">
        <f>IF('ประเมินตัวชี้วัด  '!AQ32="","",'ประเมินตัวชี้วัด  '!AQ32)</f>
        <v/>
      </c>
      <c r="AR32" s="203"/>
      <c r="AS32" s="226"/>
    </row>
    <row r="33" spans="2:45" s="200" customFormat="1" ht="17.100000000000001" customHeight="1">
      <c r="B33" s="226"/>
      <c r="C33" s="202"/>
      <c r="D33" s="333" t="str">
        <f>IF(ข้อมูลนร.2!D30="","",ข้อมูลนร.2!D30)</f>
        <v/>
      </c>
      <c r="E33" s="734" t="str">
        <f>IF(ข้อมูลนร.2!G30="","",ข้อมูลนร.2!G30)</f>
        <v/>
      </c>
      <c r="F33" s="734"/>
      <c r="G33" s="342"/>
      <c r="H33" s="333" t="str">
        <f>IF('ประเมินตัวชี้วัด  '!H33="","",'ประเมินตัวชี้วัด  '!H33)</f>
        <v/>
      </c>
      <c r="I33" s="333" t="str">
        <f>IF('ประเมินตัวชี้วัด  '!I33="","",'ประเมินตัวชี้วัด  '!I33)</f>
        <v/>
      </c>
      <c r="J33" s="333" t="str">
        <f>IF('ประเมินตัวชี้วัด  '!J33="","",'ประเมินตัวชี้วัด  '!J33)</f>
        <v/>
      </c>
      <c r="K33" s="333" t="str">
        <f>IF('ประเมินตัวชี้วัด  '!K33="","",'ประเมินตัวชี้วัด  '!K33)</f>
        <v/>
      </c>
      <c r="L33" s="333" t="str">
        <f>IF('ประเมินตัวชี้วัด  '!L33="","",'ประเมินตัวชี้วัด  '!L33)</f>
        <v/>
      </c>
      <c r="M33" s="333" t="str">
        <f>IF('ประเมินตัวชี้วัด  '!M33="","",'ประเมินตัวชี้วัด  '!M33)</f>
        <v/>
      </c>
      <c r="N33" s="333" t="str">
        <f>IF('ประเมินตัวชี้วัด  '!N33="","",'ประเมินตัวชี้วัด  '!N33)</f>
        <v/>
      </c>
      <c r="O33" s="333" t="str">
        <f>IF('ประเมินตัวชี้วัด  '!O33="","",'ประเมินตัวชี้วัด  '!O33)</f>
        <v/>
      </c>
      <c r="P33" s="333" t="str">
        <f>IF('ประเมินตัวชี้วัด  '!P33="","",'ประเมินตัวชี้วัด  '!P33)</f>
        <v/>
      </c>
      <c r="Q33" s="333" t="str">
        <f>IF('ประเมินตัวชี้วัด  '!Q33="","",'ประเมินตัวชี้วัด  '!Q33)</f>
        <v/>
      </c>
      <c r="R33" s="333" t="str">
        <f>IF('ประเมินตัวชี้วัด  '!R33="","",'ประเมินตัวชี้วัด  '!R33)</f>
        <v/>
      </c>
      <c r="S33" s="333" t="str">
        <f>IF('ประเมินตัวชี้วัด  '!S33="","",'ประเมินตัวชี้วัด  '!S33)</f>
        <v/>
      </c>
      <c r="T33" s="333" t="str">
        <f>IF('ประเมินตัวชี้วัด  '!T33="","",'ประเมินตัวชี้วัด  '!T33)</f>
        <v/>
      </c>
      <c r="U33" s="333" t="str">
        <f>IF('ประเมินตัวชี้วัด  '!U33="","",'ประเมินตัวชี้วัด  '!U33)</f>
        <v/>
      </c>
      <c r="V33" s="333" t="str">
        <f>IF('ประเมินตัวชี้วัด  '!V33="","",'ประเมินตัวชี้วัด  '!V33)</f>
        <v/>
      </c>
      <c r="W33" s="333" t="str">
        <f>IF('ประเมินตัวชี้วัด  '!W33="","",'ประเมินตัวชี้วัด  '!W33)</f>
        <v/>
      </c>
      <c r="X33" s="333" t="str">
        <f>IF('ประเมินตัวชี้วัด  '!X33="","",'ประเมินตัวชี้วัด  '!X33)</f>
        <v/>
      </c>
      <c r="Y33" s="333" t="str">
        <f>IF('ประเมินตัวชี้วัด  '!Y33="","",'ประเมินตัวชี้วัด  '!Y33)</f>
        <v/>
      </c>
      <c r="Z33" s="333" t="str">
        <f>IF('ประเมินตัวชี้วัด  '!Z33="","",'ประเมินตัวชี้วัด  '!Z33)</f>
        <v/>
      </c>
      <c r="AA33" s="333" t="str">
        <f>IF('ประเมินตัวชี้วัด  '!AA33="","",'ประเมินตัวชี้วัด  '!AA33)</f>
        <v/>
      </c>
      <c r="AB33" s="333" t="str">
        <f>IF('ประเมินตัวชี้วัด  '!AB33="","",'ประเมินตัวชี้วัด  '!AB33)</f>
        <v/>
      </c>
      <c r="AC33" s="333" t="str">
        <f>IF('ประเมินตัวชี้วัด  '!AC33="","",'ประเมินตัวชี้วัด  '!AC33)</f>
        <v/>
      </c>
      <c r="AD33" s="333" t="str">
        <f>IF('ประเมินตัวชี้วัด  '!AD33="","",'ประเมินตัวชี้วัด  '!AD33)</f>
        <v/>
      </c>
      <c r="AE33" s="333" t="str">
        <f>IF('ประเมินตัวชี้วัด  '!AE33="","",'ประเมินตัวชี้วัด  '!AE33)</f>
        <v/>
      </c>
      <c r="AF33" s="333" t="str">
        <f>IF('ประเมินตัวชี้วัด  '!AF33="","",'ประเมินตัวชี้วัด  '!AF33)</f>
        <v/>
      </c>
      <c r="AG33" s="333" t="str">
        <f>IF('ประเมินตัวชี้วัด  '!AG33="","",'ประเมินตัวชี้วัด  '!AG33)</f>
        <v/>
      </c>
      <c r="AH33" s="333" t="str">
        <f>IF('ประเมินตัวชี้วัด  '!AH33="","",'ประเมินตัวชี้วัด  '!AH33)</f>
        <v/>
      </c>
      <c r="AI33" s="333" t="str">
        <f>IF('ประเมินตัวชี้วัด  '!AI33="","",'ประเมินตัวชี้วัด  '!AI33)</f>
        <v/>
      </c>
      <c r="AJ33" s="333" t="str">
        <f>IF('ประเมินตัวชี้วัด  '!AJ33="","",'ประเมินตัวชี้วัด  '!AJ33)</f>
        <v/>
      </c>
      <c r="AK33" s="333" t="str">
        <f>IF('ประเมินตัวชี้วัด  '!AK33="","",'ประเมินตัวชี้วัด  '!AK33)</f>
        <v/>
      </c>
      <c r="AL33" s="333" t="str">
        <f>IF('ประเมินตัวชี้วัด  '!AL33="","",'ประเมินตัวชี้วัด  '!AL33)</f>
        <v/>
      </c>
      <c r="AM33" s="333" t="str">
        <f>IF('ประเมินตัวชี้วัด  '!AM33="","",'ประเมินตัวชี้วัด  '!AM33)</f>
        <v/>
      </c>
      <c r="AN33" s="333" t="str">
        <f>IF('ประเมินตัวชี้วัด  '!AN33="","",'ประเมินตัวชี้วัด  '!AN33)</f>
        <v/>
      </c>
      <c r="AO33" s="333" t="str">
        <f>IF('ประเมินตัวชี้วัด  '!AO33="","",'ประเมินตัวชี้วัด  '!AO33)</f>
        <v/>
      </c>
      <c r="AP33" s="296" t="str">
        <f>IF('ประเมินตัวชี้วัด  '!AP33="","",'ประเมินตัวชี้วัด  '!AP33)</f>
        <v/>
      </c>
      <c r="AQ33" s="333" t="str">
        <f>IF('ประเมินตัวชี้วัด  '!AQ33="","",'ประเมินตัวชี้วัด  '!AQ33)</f>
        <v/>
      </c>
      <c r="AR33" s="203"/>
      <c r="AS33" s="226"/>
    </row>
    <row r="34" spans="2:45" s="200" customFormat="1" ht="17.100000000000001" customHeight="1">
      <c r="B34" s="226"/>
      <c r="C34" s="202"/>
      <c r="D34" s="333" t="str">
        <f>IF(ข้อมูลนร.2!D31="","",ข้อมูลนร.2!D31)</f>
        <v/>
      </c>
      <c r="E34" s="734" t="str">
        <f>IF(ข้อมูลนร.2!G31="","",ข้อมูลนร.2!G31)</f>
        <v/>
      </c>
      <c r="F34" s="734"/>
      <c r="G34" s="342"/>
      <c r="H34" s="333" t="str">
        <f>IF('ประเมินตัวชี้วัด  '!H34="","",'ประเมินตัวชี้วัด  '!H34)</f>
        <v/>
      </c>
      <c r="I34" s="333" t="str">
        <f>IF('ประเมินตัวชี้วัด  '!I34="","",'ประเมินตัวชี้วัด  '!I34)</f>
        <v/>
      </c>
      <c r="J34" s="333" t="str">
        <f>IF('ประเมินตัวชี้วัด  '!J34="","",'ประเมินตัวชี้วัด  '!J34)</f>
        <v/>
      </c>
      <c r="K34" s="333" t="str">
        <f>IF('ประเมินตัวชี้วัด  '!K34="","",'ประเมินตัวชี้วัด  '!K34)</f>
        <v/>
      </c>
      <c r="L34" s="333" t="str">
        <f>IF('ประเมินตัวชี้วัด  '!L34="","",'ประเมินตัวชี้วัด  '!L34)</f>
        <v/>
      </c>
      <c r="M34" s="333" t="str">
        <f>IF('ประเมินตัวชี้วัด  '!M34="","",'ประเมินตัวชี้วัด  '!M34)</f>
        <v/>
      </c>
      <c r="N34" s="333" t="str">
        <f>IF('ประเมินตัวชี้วัด  '!N34="","",'ประเมินตัวชี้วัด  '!N34)</f>
        <v/>
      </c>
      <c r="O34" s="333" t="str">
        <f>IF('ประเมินตัวชี้วัด  '!O34="","",'ประเมินตัวชี้วัด  '!O34)</f>
        <v/>
      </c>
      <c r="P34" s="333" t="str">
        <f>IF('ประเมินตัวชี้วัด  '!P34="","",'ประเมินตัวชี้วัด  '!P34)</f>
        <v/>
      </c>
      <c r="Q34" s="333" t="str">
        <f>IF('ประเมินตัวชี้วัด  '!Q34="","",'ประเมินตัวชี้วัด  '!Q34)</f>
        <v/>
      </c>
      <c r="R34" s="333" t="str">
        <f>IF('ประเมินตัวชี้วัด  '!R34="","",'ประเมินตัวชี้วัด  '!R34)</f>
        <v/>
      </c>
      <c r="S34" s="333" t="str">
        <f>IF('ประเมินตัวชี้วัด  '!S34="","",'ประเมินตัวชี้วัด  '!S34)</f>
        <v/>
      </c>
      <c r="T34" s="333" t="str">
        <f>IF('ประเมินตัวชี้วัด  '!T34="","",'ประเมินตัวชี้วัด  '!T34)</f>
        <v/>
      </c>
      <c r="U34" s="333" t="str">
        <f>IF('ประเมินตัวชี้วัด  '!U34="","",'ประเมินตัวชี้วัด  '!U34)</f>
        <v/>
      </c>
      <c r="V34" s="333" t="str">
        <f>IF('ประเมินตัวชี้วัด  '!V34="","",'ประเมินตัวชี้วัด  '!V34)</f>
        <v/>
      </c>
      <c r="W34" s="333" t="str">
        <f>IF('ประเมินตัวชี้วัด  '!W34="","",'ประเมินตัวชี้วัด  '!W34)</f>
        <v/>
      </c>
      <c r="X34" s="333" t="str">
        <f>IF('ประเมินตัวชี้วัด  '!X34="","",'ประเมินตัวชี้วัด  '!X34)</f>
        <v/>
      </c>
      <c r="Y34" s="333" t="str">
        <f>IF('ประเมินตัวชี้วัด  '!Y34="","",'ประเมินตัวชี้วัด  '!Y34)</f>
        <v/>
      </c>
      <c r="Z34" s="333" t="str">
        <f>IF('ประเมินตัวชี้วัด  '!Z34="","",'ประเมินตัวชี้วัด  '!Z34)</f>
        <v/>
      </c>
      <c r="AA34" s="333" t="str">
        <f>IF('ประเมินตัวชี้วัด  '!AA34="","",'ประเมินตัวชี้วัด  '!AA34)</f>
        <v/>
      </c>
      <c r="AB34" s="333" t="str">
        <f>IF('ประเมินตัวชี้วัด  '!AB34="","",'ประเมินตัวชี้วัด  '!AB34)</f>
        <v/>
      </c>
      <c r="AC34" s="333" t="str">
        <f>IF('ประเมินตัวชี้วัด  '!AC34="","",'ประเมินตัวชี้วัด  '!AC34)</f>
        <v/>
      </c>
      <c r="AD34" s="333" t="str">
        <f>IF('ประเมินตัวชี้วัด  '!AD34="","",'ประเมินตัวชี้วัด  '!AD34)</f>
        <v/>
      </c>
      <c r="AE34" s="333" t="str">
        <f>IF('ประเมินตัวชี้วัด  '!AE34="","",'ประเมินตัวชี้วัด  '!AE34)</f>
        <v/>
      </c>
      <c r="AF34" s="333" t="str">
        <f>IF('ประเมินตัวชี้วัด  '!AF34="","",'ประเมินตัวชี้วัด  '!AF34)</f>
        <v/>
      </c>
      <c r="AG34" s="333" t="str">
        <f>IF('ประเมินตัวชี้วัด  '!AG34="","",'ประเมินตัวชี้วัด  '!AG34)</f>
        <v/>
      </c>
      <c r="AH34" s="333" t="str">
        <f>IF('ประเมินตัวชี้วัด  '!AH34="","",'ประเมินตัวชี้วัด  '!AH34)</f>
        <v/>
      </c>
      <c r="AI34" s="333" t="str">
        <f>IF('ประเมินตัวชี้วัด  '!AI34="","",'ประเมินตัวชี้วัด  '!AI34)</f>
        <v/>
      </c>
      <c r="AJ34" s="333" t="str">
        <f>IF('ประเมินตัวชี้วัด  '!AJ34="","",'ประเมินตัวชี้วัด  '!AJ34)</f>
        <v/>
      </c>
      <c r="AK34" s="333" t="str">
        <f>IF('ประเมินตัวชี้วัด  '!AK34="","",'ประเมินตัวชี้วัด  '!AK34)</f>
        <v/>
      </c>
      <c r="AL34" s="333" t="str">
        <f>IF('ประเมินตัวชี้วัด  '!AL34="","",'ประเมินตัวชี้วัด  '!AL34)</f>
        <v/>
      </c>
      <c r="AM34" s="333" t="str">
        <f>IF('ประเมินตัวชี้วัด  '!AM34="","",'ประเมินตัวชี้วัด  '!AM34)</f>
        <v/>
      </c>
      <c r="AN34" s="333" t="str">
        <f>IF('ประเมินตัวชี้วัด  '!AN34="","",'ประเมินตัวชี้วัด  '!AN34)</f>
        <v/>
      </c>
      <c r="AO34" s="333" t="str">
        <f>IF('ประเมินตัวชี้วัด  '!AO34="","",'ประเมินตัวชี้วัด  '!AO34)</f>
        <v/>
      </c>
      <c r="AP34" s="296" t="str">
        <f>IF('ประเมินตัวชี้วัด  '!AP34="","",'ประเมินตัวชี้วัด  '!AP34)</f>
        <v/>
      </c>
      <c r="AQ34" s="333" t="str">
        <f>IF('ประเมินตัวชี้วัด  '!AQ34="","",'ประเมินตัวชี้วัด  '!AQ34)</f>
        <v/>
      </c>
      <c r="AR34" s="203"/>
      <c r="AS34" s="226"/>
    </row>
    <row r="35" spans="2:45" s="200" customFormat="1" ht="17.100000000000001" customHeight="1">
      <c r="B35" s="226"/>
      <c r="C35" s="202"/>
      <c r="D35" s="333" t="str">
        <f>IF(ข้อมูลนร.2!D32="","",ข้อมูลนร.2!D32)</f>
        <v/>
      </c>
      <c r="E35" s="734" t="str">
        <f>IF(ข้อมูลนร.2!G32="","",ข้อมูลนร.2!G32)</f>
        <v/>
      </c>
      <c r="F35" s="734"/>
      <c r="G35" s="342"/>
      <c r="H35" s="333" t="str">
        <f>IF('ประเมินตัวชี้วัด  '!H35="","",'ประเมินตัวชี้วัด  '!H35)</f>
        <v/>
      </c>
      <c r="I35" s="333" t="str">
        <f>IF('ประเมินตัวชี้วัด  '!I35="","",'ประเมินตัวชี้วัด  '!I35)</f>
        <v/>
      </c>
      <c r="J35" s="333" t="str">
        <f>IF('ประเมินตัวชี้วัด  '!J35="","",'ประเมินตัวชี้วัด  '!J35)</f>
        <v/>
      </c>
      <c r="K35" s="333" t="str">
        <f>IF('ประเมินตัวชี้วัด  '!K35="","",'ประเมินตัวชี้วัด  '!K35)</f>
        <v/>
      </c>
      <c r="L35" s="333" t="str">
        <f>IF('ประเมินตัวชี้วัด  '!L35="","",'ประเมินตัวชี้วัด  '!L35)</f>
        <v/>
      </c>
      <c r="M35" s="333" t="str">
        <f>IF('ประเมินตัวชี้วัด  '!M35="","",'ประเมินตัวชี้วัด  '!M35)</f>
        <v/>
      </c>
      <c r="N35" s="333" t="str">
        <f>IF('ประเมินตัวชี้วัด  '!N35="","",'ประเมินตัวชี้วัด  '!N35)</f>
        <v/>
      </c>
      <c r="O35" s="333" t="str">
        <f>IF('ประเมินตัวชี้วัด  '!O35="","",'ประเมินตัวชี้วัด  '!O35)</f>
        <v/>
      </c>
      <c r="P35" s="333" t="str">
        <f>IF('ประเมินตัวชี้วัด  '!P35="","",'ประเมินตัวชี้วัด  '!P35)</f>
        <v/>
      </c>
      <c r="Q35" s="333" t="str">
        <f>IF('ประเมินตัวชี้วัด  '!Q35="","",'ประเมินตัวชี้วัด  '!Q35)</f>
        <v/>
      </c>
      <c r="R35" s="333" t="str">
        <f>IF('ประเมินตัวชี้วัด  '!R35="","",'ประเมินตัวชี้วัด  '!R35)</f>
        <v/>
      </c>
      <c r="S35" s="333" t="str">
        <f>IF('ประเมินตัวชี้วัด  '!S35="","",'ประเมินตัวชี้วัด  '!S35)</f>
        <v/>
      </c>
      <c r="T35" s="333" t="str">
        <f>IF('ประเมินตัวชี้วัด  '!T35="","",'ประเมินตัวชี้วัด  '!T35)</f>
        <v/>
      </c>
      <c r="U35" s="333" t="str">
        <f>IF('ประเมินตัวชี้วัด  '!U35="","",'ประเมินตัวชี้วัด  '!U35)</f>
        <v/>
      </c>
      <c r="V35" s="333" t="str">
        <f>IF('ประเมินตัวชี้วัด  '!V35="","",'ประเมินตัวชี้วัด  '!V35)</f>
        <v/>
      </c>
      <c r="W35" s="333" t="str">
        <f>IF('ประเมินตัวชี้วัด  '!W35="","",'ประเมินตัวชี้วัด  '!W35)</f>
        <v/>
      </c>
      <c r="X35" s="333" t="str">
        <f>IF('ประเมินตัวชี้วัด  '!X35="","",'ประเมินตัวชี้วัด  '!X35)</f>
        <v/>
      </c>
      <c r="Y35" s="333" t="str">
        <f>IF('ประเมินตัวชี้วัด  '!Y35="","",'ประเมินตัวชี้วัด  '!Y35)</f>
        <v/>
      </c>
      <c r="Z35" s="333" t="str">
        <f>IF('ประเมินตัวชี้วัด  '!Z35="","",'ประเมินตัวชี้วัด  '!Z35)</f>
        <v/>
      </c>
      <c r="AA35" s="333" t="str">
        <f>IF('ประเมินตัวชี้วัด  '!AA35="","",'ประเมินตัวชี้วัด  '!AA35)</f>
        <v/>
      </c>
      <c r="AB35" s="333" t="str">
        <f>IF('ประเมินตัวชี้วัด  '!AB35="","",'ประเมินตัวชี้วัด  '!AB35)</f>
        <v/>
      </c>
      <c r="AC35" s="333" t="str">
        <f>IF('ประเมินตัวชี้วัด  '!AC35="","",'ประเมินตัวชี้วัด  '!AC35)</f>
        <v/>
      </c>
      <c r="AD35" s="333" t="str">
        <f>IF('ประเมินตัวชี้วัด  '!AD35="","",'ประเมินตัวชี้วัด  '!AD35)</f>
        <v/>
      </c>
      <c r="AE35" s="333" t="str">
        <f>IF('ประเมินตัวชี้วัด  '!AE35="","",'ประเมินตัวชี้วัด  '!AE35)</f>
        <v/>
      </c>
      <c r="AF35" s="333" t="str">
        <f>IF('ประเมินตัวชี้วัด  '!AF35="","",'ประเมินตัวชี้วัด  '!AF35)</f>
        <v/>
      </c>
      <c r="AG35" s="333" t="str">
        <f>IF('ประเมินตัวชี้วัด  '!AG35="","",'ประเมินตัวชี้วัด  '!AG35)</f>
        <v/>
      </c>
      <c r="AH35" s="333" t="str">
        <f>IF('ประเมินตัวชี้วัด  '!AH35="","",'ประเมินตัวชี้วัด  '!AH35)</f>
        <v/>
      </c>
      <c r="AI35" s="333" t="str">
        <f>IF('ประเมินตัวชี้วัด  '!AI35="","",'ประเมินตัวชี้วัด  '!AI35)</f>
        <v/>
      </c>
      <c r="AJ35" s="333" t="str">
        <f>IF('ประเมินตัวชี้วัด  '!AJ35="","",'ประเมินตัวชี้วัด  '!AJ35)</f>
        <v/>
      </c>
      <c r="AK35" s="333" t="str">
        <f>IF('ประเมินตัวชี้วัด  '!AK35="","",'ประเมินตัวชี้วัด  '!AK35)</f>
        <v/>
      </c>
      <c r="AL35" s="333" t="str">
        <f>IF('ประเมินตัวชี้วัด  '!AL35="","",'ประเมินตัวชี้วัด  '!AL35)</f>
        <v/>
      </c>
      <c r="AM35" s="333" t="str">
        <f>IF('ประเมินตัวชี้วัด  '!AM35="","",'ประเมินตัวชี้วัด  '!AM35)</f>
        <v/>
      </c>
      <c r="AN35" s="333" t="str">
        <f>IF('ประเมินตัวชี้วัด  '!AN35="","",'ประเมินตัวชี้วัด  '!AN35)</f>
        <v/>
      </c>
      <c r="AO35" s="333" t="str">
        <f>IF('ประเมินตัวชี้วัด  '!AO35="","",'ประเมินตัวชี้วัด  '!AO35)</f>
        <v/>
      </c>
      <c r="AP35" s="296" t="str">
        <f>IF('ประเมินตัวชี้วัด  '!AP35="","",'ประเมินตัวชี้วัด  '!AP35)</f>
        <v/>
      </c>
      <c r="AQ35" s="333" t="str">
        <f>IF('ประเมินตัวชี้วัด  '!AQ35="","",'ประเมินตัวชี้วัด  '!AQ35)</f>
        <v/>
      </c>
      <c r="AR35" s="203"/>
      <c r="AS35" s="226"/>
    </row>
    <row r="36" spans="2:45" s="200" customFormat="1" ht="17.100000000000001" customHeight="1">
      <c r="B36" s="226"/>
      <c r="C36" s="202"/>
      <c r="D36" s="333" t="str">
        <f>IF(ข้อมูลนร.2!D33="","",ข้อมูลนร.2!D33)</f>
        <v/>
      </c>
      <c r="E36" s="734" t="str">
        <f>IF(ข้อมูลนร.2!G33="","",ข้อมูลนร.2!G33)</f>
        <v/>
      </c>
      <c r="F36" s="734"/>
      <c r="G36" s="342"/>
      <c r="H36" s="333" t="str">
        <f>IF('ประเมินตัวชี้วัด  '!H36="","",'ประเมินตัวชี้วัด  '!H36)</f>
        <v/>
      </c>
      <c r="I36" s="333" t="str">
        <f>IF('ประเมินตัวชี้วัด  '!I36="","",'ประเมินตัวชี้วัด  '!I36)</f>
        <v/>
      </c>
      <c r="J36" s="333" t="str">
        <f>IF('ประเมินตัวชี้วัด  '!J36="","",'ประเมินตัวชี้วัด  '!J36)</f>
        <v/>
      </c>
      <c r="K36" s="333" t="str">
        <f>IF('ประเมินตัวชี้วัด  '!K36="","",'ประเมินตัวชี้วัด  '!K36)</f>
        <v/>
      </c>
      <c r="L36" s="333" t="str">
        <f>IF('ประเมินตัวชี้วัด  '!L36="","",'ประเมินตัวชี้วัด  '!L36)</f>
        <v/>
      </c>
      <c r="M36" s="333" t="str">
        <f>IF('ประเมินตัวชี้วัด  '!M36="","",'ประเมินตัวชี้วัด  '!M36)</f>
        <v/>
      </c>
      <c r="N36" s="333" t="str">
        <f>IF('ประเมินตัวชี้วัด  '!N36="","",'ประเมินตัวชี้วัด  '!N36)</f>
        <v/>
      </c>
      <c r="O36" s="333" t="str">
        <f>IF('ประเมินตัวชี้วัด  '!O36="","",'ประเมินตัวชี้วัด  '!O36)</f>
        <v/>
      </c>
      <c r="P36" s="333" t="str">
        <f>IF('ประเมินตัวชี้วัด  '!P36="","",'ประเมินตัวชี้วัด  '!P36)</f>
        <v/>
      </c>
      <c r="Q36" s="333" t="str">
        <f>IF('ประเมินตัวชี้วัด  '!Q36="","",'ประเมินตัวชี้วัด  '!Q36)</f>
        <v/>
      </c>
      <c r="R36" s="333" t="str">
        <f>IF('ประเมินตัวชี้วัด  '!R36="","",'ประเมินตัวชี้วัด  '!R36)</f>
        <v/>
      </c>
      <c r="S36" s="333" t="str">
        <f>IF('ประเมินตัวชี้วัด  '!S36="","",'ประเมินตัวชี้วัด  '!S36)</f>
        <v/>
      </c>
      <c r="T36" s="333" t="str">
        <f>IF('ประเมินตัวชี้วัด  '!T36="","",'ประเมินตัวชี้วัด  '!T36)</f>
        <v/>
      </c>
      <c r="U36" s="333" t="str">
        <f>IF('ประเมินตัวชี้วัด  '!U36="","",'ประเมินตัวชี้วัด  '!U36)</f>
        <v/>
      </c>
      <c r="V36" s="333" t="str">
        <f>IF('ประเมินตัวชี้วัด  '!V36="","",'ประเมินตัวชี้วัด  '!V36)</f>
        <v/>
      </c>
      <c r="W36" s="333" t="str">
        <f>IF('ประเมินตัวชี้วัด  '!W36="","",'ประเมินตัวชี้วัด  '!W36)</f>
        <v/>
      </c>
      <c r="X36" s="333" t="str">
        <f>IF('ประเมินตัวชี้วัด  '!X36="","",'ประเมินตัวชี้วัด  '!X36)</f>
        <v/>
      </c>
      <c r="Y36" s="333" t="str">
        <f>IF('ประเมินตัวชี้วัด  '!Y36="","",'ประเมินตัวชี้วัด  '!Y36)</f>
        <v/>
      </c>
      <c r="Z36" s="333" t="str">
        <f>IF('ประเมินตัวชี้วัด  '!Z36="","",'ประเมินตัวชี้วัด  '!Z36)</f>
        <v/>
      </c>
      <c r="AA36" s="333" t="str">
        <f>IF('ประเมินตัวชี้วัด  '!AA36="","",'ประเมินตัวชี้วัด  '!AA36)</f>
        <v/>
      </c>
      <c r="AB36" s="333" t="str">
        <f>IF('ประเมินตัวชี้วัด  '!AB36="","",'ประเมินตัวชี้วัด  '!AB36)</f>
        <v/>
      </c>
      <c r="AC36" s="333" t="str">
        <f>IF('ประเมินตัวชี้วัด  '!AC36="","",'ประเมินตัวชี้วัด  '!AC36)</f>
        <v/>
      </c>
      <c r="AD36" s="333" t="str">
        <f>IF('ประเมินตัวชี้วัด  '!AD36="","",'ประเมินตัวชี้วัด  '!AD36)</f>
        <v/>
      </c>
      <c r="AE36" s="333" t="str">
        <f>IF('ประเมินตัวชี้วัด  '!AE36="","",'ประเมินตัวชี้วัด  '!AE36)</f>
        <v/>
      </c>
      <c r="AF36" s="333" t="str">
        <f>IF('ประเมินตัวชี้วัด  '!AF36="","",'ประเมินตัวชี้วัด  '!AF36)</f>
        <v/>
      </c>
      <c r="AG36" s="333" t="str">
        <f>IF('ประเมินตัวชี้วัด  '!AG36="","",'ประเมินตัวชี้วัด  '!AG36)</f>
        <v/>
      </c>
      <c r="AH36" s="333" t="str">
        <f>IF('ประเมินตัวชี้วัด  '!AH36="","",'ประเมินตัวชี้วัด  '!AH36)</f>
        <v/>
      </c>
      <c r="AI36" s="333" t="str">
        <f>IF('ประเมินตัวชี้วัด  '!AI36="","",'ประเมินตัวชี้วัด  '!AI36)</f>
        <v/>
      </c>
      <c r="AJ36" s="333" t="str">
        <f>IF('ประเมินตัวชี้วัด  '!AJ36="","",'ประเมินตัวชี้วัด  '!AJ36)</f>
        <v/>
      </c>
      <c r="AK36" s="333" t="str">
        <f>IF('ประเมินตัวชี้วัด  '!AK36="","",'ประเมินตัวชี้วัด  '!AK36)</f>
        <v/>
      </c>
      <c r="AL36" s="333" t="str">
        <f>IF('ประเมินตัวชี้วัด  '!AL36="","",'ประเมินตัวชี้วัด  '!AL36)</f>
        <v/>
      </c>
      <c r="AM36" s="333" t="str">
        <f>IF('ประเมินตัวชี้วัด  '!AM36="","",'ประเมินตัวชี้วัด  '!AM36)</f>
        <v/>
      </c>
      <c r="AN36" s="333" t="str">
        <f>IF('ประเมินตัวชี้วัด  '!AN36="","",'ประเมินตัวชี้วัด  '!AN36)</f>
        <v/>
      </c>
      <c r="AO36" s="333" t="str">
        <f>IF('ประเมินตัวชี้วัด  '!AO36="","",'ประเมินตัวชี้วัด  '!AO36)</f>
        <v/>
      </c>
      <c r="AP36" s="296" t="str">
        <f>IF('ประเมินตัวชี้วัด  '!AP36="","",'ประเมินตัวชี้วัด  '!AP36)</f>
        <v/>
      </c>
      <c r="AQ36" s="333" t="str">
        <f>IF('ประเมินตัวชี้วัด  '!AQ36="","",'ประเมินตัวชี้วัด  '!AQ36)</f>
        <v/>
      </c>
      <c r="AR36" s="203"/>
      <c r="AS36" s="226"/>
    </row>
    <row r="37" spans="2:45" s="200" customFormat="1" ht="17.100000000000001" customHeight="1">
      <c r="B37" s="226"/>
      <c r="C37" s="202"/>
      <c r="D37" s="333" t="str">
        <f>IF(ข้อมูลนร.2!D34="","",ข้อมูลนร.2!D34)</f>
        <v/>
      </c>
      <c r="E37" s="734" t="str">
        <f>IF(ข้อมูลนร.2!G34="","",ข้อมูลนร.2!G34)</f>
        <v/>
      </c>
      <c r="F37" s="734"/>
      <c r="G37" s="342"/>
      <c r="H37" s="333" t="str">
        <f>IF('ประเมินตัวชี้วัด  '!H37="","",'ประเมินตัวชี้วัด  '!H37)</f>
        <v/>
      </c>
      <c r="I37" s="333" t="str">
        <f>IF('ประเมินตัวชี้วัด  '!I37="","",'ประเมินตัวชี้วัด  '!I37)</f>
        <v/>
      </c>
      <c r="J37" s="333" t="str">
        <f>IF('ประเมินตัวชี้วัด  '!J37="","",'ประเมินตัวชี้วัด  '!J37)</f>
        <v/>
      </c>
      <c r="K37" s="333" t="str">
        <f>IF('ประเมินตัวชี้วัด  '!K37="","",'ประเมินตัวชี้วัด  '!K37)</f>
        <v/>
      </c>
      <c r="L37" s="333" t="str">
        <f>IF('ประเมินตัวชี้วัด  '!L37="","",'ประเมินตัวชี้วัด  '!L37)</f>
        <v/>
      </c>
      <c r="M37" s="333" t="str">
        <f>IF('ประเมินตัวชี้วัด  '!M37="","",'ประเมินตัวชี้วัด  '!M37)</f>
        <v/>
      </c>
      <c r="N37" s="333" t="str">
        <f>IF('ประเมินตัวชี้วัด  '!N37="","",'ประเมินตัวชี้วัด  '!N37)</f>
        <v/>
      </c>
      <c r="O37" s="333" t="str">
        <f>IF('ประเมินตัวชี้วัด  '!O37="","",'ประเมินตัวชี้วัด  '!O37)</f>
        <v/>
      </c>
      <c r="P37" s="333" t="str">
        <f>IF('ประเมินตัวชี้วัด  '!P37="","",'ประเมินตัวชี้วัด  '!P37)</f>
        <v/>
      </c>
      <c r="Q37" s="333" t="str">
        <f>IF('ประเมินตัวชี้วัด  '!Q37="","",'ประเมินตัวชี้วัด  '!Q37)</f>
        <v/>
      </c>
      <c r="R37" s="333" t="str">
        <f>IF('ประเมินตัวชี้วัด  '!R37="","",'ประเมินตัวชี้วัด  '!R37)</f>
        <v/>
      </c>
      <c r="S37" s="333" t="str">
        <f>IF('ประเมินตัวชี้วัด  '!S37="","",'ประเมินตัวชี้วัด  '!S37)</f>
        <v/>
      </c>
      <c r="T37" s="333" t="str">
        <f>IF('ประเมินตัวชี้วัด  '!T37="","",'ประเมินตัวชี้วัด  '!T37)</f>
        <v/>
      </c>
      <c r="U37" s="333" t="str">
        <f>IF('ประเมินตัวชี้วัด  '!U37="","",'ประเมินตัวชี้วัด  '!U37)</f>
        <v/>
      </c>
      <c r="V37" s="333" t="str">
        <f>IF('ประเมินตัวชี้วัด  '!V37="","",'ประเมินตัวชี้วัด  '!V37)</f>
        <v/>
      </c>
      <c r="W37" s="333" t="str">
        <f>IF('ประเมินตัวชี้วัด  '!W37="","",'ประเมินตัวชี้วัด  '!W37)</f>
        <v/>
      </c>
      <c r="X37" s="333" t="str">
        <f>IF('ประเมินตัวชี้วัด  '!X37="","",'ประเมินตัวชี้วัด  '!X37)</f>
        <v/>
      </c>
      <c r="Y37" s="333" t="str">
        <f>IF('ประเมินตัวชี้วัด  '!Y37="","",'ประเมินตัวชี้วัด  '!Y37)</f>
        <v/>
      </c>
      <c r="Z37" s="333" t="str">
        <f>IF('ประเมินตัวชี้วัด  '!Z37="","",'ประเมินตัวชี้วัด  '!Z37)</f>
        <v/>
      </c>
      <c r="AA37" s="333" t="str">
        <f>IF('ประเมินตัวชี้วัด  '!AA37="","",'ประเมินตัวชี้วัด  '!AA37)</f>
        <v/>
      </c>
      <c r="AB37" s="333" t="str">
        <f>IF('ประเมินตัวชี้วัด  '!AB37="","",'ประเมินตัวชี้วัด  '!AB37)</f>
        <v/>
      </c>
      <c r="AC37" s="333" t="str">
        <f>IF('ประเมินตัวชี้วัด  '!AC37="","",'ประเมินตัวชี้วัด  '!AC37)</f>
        <v/>
      </c>
      <c r="AD37" s="333" t="str">
        <f>IF('ประเมินตัวชี้วัด  '!AD37="","",'ประเมินตัวชี้วัด  '!AD37)</f>
        <v/>
      </c>
      <c r="AE37" s="333" t="str">
        <f>IF('ประเมินตัวชี้วัด  '!AE37="","",'ประเมินตัวชี้วัด  '!AE37)</f>
        <v/>
      </c>
      <c r="AF37" s="333" t="str">
        <f>IF('ประเมินตัวชี้วัด  '!AF37="","",'ประเมินตัวชี้วัด  '!AF37)</f>
        <v/>
      </c>
      <c r="AG37" s="333" t="str">
        <f>IF('ประเมินตัวชี้วัด  '!AG37="","",'ประเมินตัวชี้วัด  '!AG37)</f>
        <v/>
      </c>
      <c r="AH37" s="333" t="str">
        <f>IF('ประเมินตัวชี้วัด  '!AH37="","",'ประเมินตัวชี้วัด  '!AH37)</f>
        <v/>
      </c>
      <c r="AI37" s="333" t="str">
        <f>IF('ประเมินตัวชี้วัด  '!AI37="","",'ประเมินตัวชี้วัด  '!AI37)</f>
        <v/>
      </c>
      <c r="AJ37" s="333" t="str">
        <f>IF('ประเมินตัวชี้วัด  '!AJ37="","",'ประเมินตัวชี้วัด  '!AJ37)</f>
        <v/>
      </c>
      <c r="AK37" s="333" t="str">
        <f>IF('ประเมินตัวชี้วัด  '!AK37="","",'ประเมินตัวชี้วัด  '!AK37)</f>
        <v/>
      </c>
      <c r="AL37" s="333" t="str">
        <f>IF('ประเมินตัวชี้วัด  '!AL37="","",'ประเมินตัวชี้วัด  '!AL37)</f>
        <v/>
      </c>
      <c r="AM37" s="333" t="str">
        <f>IF('ประเมินตัวชี้วัด  '!AM37="","",'ประเมินตัวชี้วัด  '!AM37)</f>
        <v/>
      </c>
      <c r="AN37" s="333" t="str">
        <f>IF('ประเมินตัวชี้วัด  '!AN37="","",'ประเมินตัวชี้วัด  '!AN37)</f>
        <v/>
      </c>
      <c r="AO37" s="333" t="str">
        <f>IF('ประเมินตัวชี้วัด  '!AO37="","",'ประเมินตัวชี้วัด  '!AO37)</f>
        <v/>
      </c>
      <c r="AP37" s="296" t="str">
        <f>IF('ประเมินตัวชี้วัด  '!AP37="","",'ประเมินตัวชี้วัด  '!AP37)</f>
        <v/>
      </c>
      <c r="AQ37" s="333" t="str">
        <f>IF('ประเมินตัวชี้วัด  '!AQ37="","",'ประเมินตัวชี้วัด  '!AQ37)</f>
        <v/>
      </c>
      <c r="AR37" s="203"/>
      <c r="AS37" s="226"/>
    </row>
    <row r="38" spans="2:45" s="200" customFormat="1" ht="17.100000000000001" customHeight="1">
      <c r="B38" s="226"/>
      <c r="C38" s="202"/>
      <c r="D38" s="333" t="str">
        <f>IF(ข้อมูลนร.2!D35="","",ข้อมูลนร.2!D35)</f>
        <v/>
      </c>
      <c r="E38" s="734" t="str">
        <f>IF(ข้อมูลนร.2!G35="","",ข้อมูลนร.2!G35)</f>
        <v/>
      </c>
      <c r="F38" s="734"/>
      <c r="G38" s="342"/>
      <c r="H38" s="333" t="str">
        <f>IF('ประเมินตัวชี้วัด  '!H38="","",'ประเมินตัวชี้วัด  '!H38)</f>
        <v/>
      </c>
      <c r="I38" s="333" t="str">
        <f>IF('ประเมินตัวชี้วัด  '!I38="","",'ประเมินตัวชี้วัด  '!I38)</f>
        <v/>
      </c>
      <c r="J38" s="333" t="str">
        <f>IF('ประเมินตัวชี้วัด  '!J38="","",'ประเมินตัวชี้วัด  '!J38)</f>
        <v/>
      </c>
      <c r="K38" s="333" t="str">
        <f>IF('ประเมินตัวชี้วัด  '!K38="","",'ประเมินตัวชี้วัด  '!K38)</f>
        <v/>
      </c>
      <c r="L38" s="333" t="str">
        <f>IF('ประเมินตัวชี้วัด  '!L38="","",'ประเมินตัวชี้วัด  '!L38)</f>
        <v/>
      </c>
      <c r="M38" s="333" t="str">
        <f>IF('ประเมินตัวชี้วัด  '!M38="","",'ประเมินตัวชี้วัด  '!M38)</f>
        <v/>
      </c>
      <c r="N38" s="333" t="str">
        <f>IF('ประเมินตัวชี้วัด  '!N38="","",'ประเมินตัวชี้วัด  '!N38)</f>
        <v/>
      </c>
      <c r="O38" s="333" t="str">
        <f>IF('ประเมินตัวชี้วัด  '!O38="","",'ประเมินตัวชี้วัด  '!O38)</f>
        <v/>
      </c>
      <c r="P38" s="333" t="str">
        <f>IF('ประเมินตัวชี้วัด  '!P38="","",'ประเมินตัวชี้วัด  '!P38)</f>
        <v/>
      </c>
      <c r="Q38" s="333" t="str">
        <f>IF('ประเมินตัวชี้วัด  '!Q38="","",'ประเมินตัวชี้วัด  '!Q38)</f>
        <v/>
      </c>
      <c r="R38" s="333" t="str">
        <f>IF('ประเมินตัวชี้วัด  '!R38="","",'ประเมินตัวชี้วัด  '!R38)</f>
        <v/>
      </c>
      <c r="S38" s="333" t="str">
        <f>IF('ประเมินตัวชี้วัด  '!S38="","",'ประเมินตัวชี้วัด  '!S38)</f>
        <v/>
      </c>
      <c r="T38" s="333" t="str">
        <f>IF('ประเมินตัวชี้วัด  '!T38="","",'ประเมินตัวชี้วัด  '!T38)</f>
        <v/>
      </c>
      <c r="U38" s="333" t="str">
        <f>IF('ประเมินตัวชี้วัด  '!U38="","",'ประเมินตัวชี้วัด  '!U38)</f>
        <v/>
      </c>
      <c r="V38" s="333" t="str">
        <f>IF('ประเมินตัวชี้วัด  '!V38="","",'ประเมินตัวชี้วัด  '!V38)</f>
        <v/>
      </c>
      <c r="W38" s="333" t="str">
        <f>IF('ประเมินตัวชี้วัด  '!W38="","",'ประเมินตัวชี้วัด  '!W38)</f>
        <v/>
      </c>
      <c r="X38" s="333" t="str">
        <f>IF('ประเมินตัวชี้วัด  '!X38="","",'ประเมินตัวชี้วัด  '!X38)</f>
        <v/>
      </c>
      <c r="Y38" s="333" t="str">
        <f>IF('ประเมินตัวชี้วัด  '!Y38="","",'ประเมินตัวชี้วัด  '!Y38)</f>
        <v/>
      </c>
      <c r="Z38" s="333" t="str">
        <f>IF('ประเมินตัวชี้วัด  '!Z38="","",'ประเมินตัวชี้วัด  '!Z38)</f>
        <v/>
      </c>
      <c r="AA38" s="333" t="str">
        <f>IF('ประเมินตัวชี้วัด  '!AA38="","",'ประเมินตัวชี้วัด  '!AA38)</f>
        <v/>
      </c>
      <c r="AB38" s="333" t="str">
        <f>IF('ประเมินตัวชี้วัด  '!AB38="","",'ประเมินตัวชี้วัด  '!AB38)</f>
        <v/>
      </c>
      <c r="AC38" s="333" t="str">
        <f>IF('ประเมินตัวชี้วัด  '!AC38="","",'ประเมินตัวชี้วัด  '!AC38)</f>
        <v/>
      </c>
      <c r="AD38" s="333" t="str">
        <f>IF('ประเมินตัวชี้วัด  '!AD38="","",'ประเมินตัวชี้วัด  '!AD38)</f>
        <v/>
      </c>
      <c r="AE38" s="333" t="str">
        <f>IF('ประเมินตัวชี้วัด  '!AE38="","",'ประเมินตัวชี้วัด  '!AE38)</f>
        <v/>
      </c>
      <c r="AF38" s="333" t="str">
        <f>IF('ประเมินตัวชี้วัด  '!AF38="","",'ประเมินตัวชี้วัด  '!AF38)</f>
        <v/>
      </c>
      <c r="AG38" s="333" t="str">
        <f>IF('ประเมินตัวชี้วัด  '!AG38="","",'ประเมินตัวชี้วัด  '!AG38)</f>
        <v/>
      </c>
      <c r="AH38" s="333" t="str">
        <f>IF('ประเมินตัวชี้วัด  '!AH38="","",'ประเมินตัวชี้วัด  '!AH38)</f>
        <v/>
      </c>
      <c r="AI38" s="333" t="str">
        <f>IF('ประเมินตัวชี้วัด  '!AI38="","",'ประเมินตัวชี้วัด  '!AI38)</f>
        <v/>
      </c>
      <c r="AJ38" s="333" t="str">
        <f>IF('ประเมินตัวชี้วัด  '!AJ38="","",'ประเมินตัวชี้วัด  '!AJ38)</f>
        <v/>
      </c>
      <c r="AK38" s="333" t="str">
        <f>IF('ประเมินตัวชี้วัด  '!AK38="","",'ประเมินตัวชี้วัด  '!AK38)</f>
        <v/>
      </c>
      <c r="AL38" s="333" t="str">
        <f>IF('ประเมินตัวชี้วัด  '!AL38="","",'ประเมินตัวชี้วัด  '!AL38)</f>
        <v/>
      </c>
      <c r="AM38" s="333" t="str">
        <f>IF('ประเมินตัวชี้วัด  '!AM38="","",'ประเมินตัวชี้วัด  '!AM38)</f>
        <v/>
      </c>
      <c r="AN38" s="333" t="str">
        <f>IF('ประเมินตัวชี้วัด  '!AN38="","",'ประเมินตัวชี้วัด  '!AN38)</f>
        <v/>
      </c>
      <c r="AO38" s="333" t="str">
        <f>IF('ประเมินตัวชี้วัด  '!AO38="","",'ประเมินตัวชี้วัด  '!AO38)</f>
        <v/>
      </c>
      <c r="AP38" s="296" t="str">
        <f>IF('ประเมินตัวชี้วัด  '!AP38="","",'ประเมินตัวชี้วัด  '!AP38)</f>
        <v/>
      </c>
      <c r="AQ38" s="333" t="str">
        <f>IF('ประเมินตัวชี้วัด  '!AQ38="","",'ประเมินตัวชี้วัด  '!AQ38)</f>
        <v/>
      </c>
      <c r="AR38" s="203"/>
      <c r="AS38" s="226"/>
    </row>
    <row r="39" spans="2:45" s="200" customFormat="1" ht="17.100000000000001" customHeight="1">
      <c r="B39" s="226"/>
      <c r="C39" s="202"/>
      <c r="D39" s="334" t="str">
        <f>IF(ข้อมูลนร.2!D36="","",ข้อมูลนร.2!D36)</f>
        <v/>
      </c>
      <c r="E39" s="747" t="str">
        <f>IF(ข้อมูลนร.2!G36="","",ข้อมูลนร.2!G36)</f>
        <v/>
      </c>
      <c r="F39" s="747"/>
      <c r="G39" s="343"/>
      <c r="H39" s="334" t="str">
        <f>IF('ประเมินตัวชี้วัด  '!H39="","",'ประเมินตัวชี้วัด  '!H39)</f>
        <v/>
      </c>
      <c r="I39" s="334" t="str">
        <f>IF('ประเมินตัวชี้วัด  '!I39="","",'ประเมินตัวชี้วัด  '!I39)</f>
        <v/>
      </c>
      <c r="J39" s="334" t="str">
        <f>IF('ประเมินตัวชี้วัด  '!J39="","",'ประเมินตัวชี้วัด  '!J39)</f>
        <v/>
      </c>
      <c r="K39" s="334" t="str">
        <f>IF('ประเมินตัวชี้วัด  '!K39="","",'ประเมินตัวชี้วัด  '!K39)</f>
        <v/>
      </c>
      <c r="L39" s="334" t="str">
        <f>IF('ประเมินตัวชี้วัด  '!L39="","",'ประเมินตัวชี้วัด  '!L39)</f>
        <v/>
      </c>
      <c r="M39" s="334" t="str">
        <f>IF('ประเมินตัวชี้วัด  '!M39="","",'ประเมินตัวชี้วัด  '!M39)</f>
        <v/>
      </c>
      <c r="N39" s="334" t="str">
        <f>IF('ประเมินตัวชี้วัด  '!N39="","",'ประเมินตัวชี้วัด  '!N39)</f>
        <v/>
      </c>
      <c r="O39" s="334" t="str">
        <f>IF('ประเมินตัวชี้วัด  '!O39="","",'ประเมินตัวชี้วัด  '!O39)</f>
        <v/>
      </c>
      <c r="P39" s="334" t="str">
        <f>IF('ประเมินตัวชี้วัด  '!P39="","",'ประเมินตัวชี้วัด  '!P39)</f>
        <v/>
      </c>
      <c r="Q39" s="334" t="str">
        <f>IF('ประเมินตัวชี้วัด  '!Q39="","",'ประเมินตัวชี้วัด  '!Q39)</f>
        <v/>
      </c>
      <c r="R39" s="334" t="str">
        <f>IF('ประเมินตัวชี้วัด  '!R39="","",'ประเมินตัวชี้วัด  '!R39)</f>
        <v/>
      </c>
      <c r="S39" s="334" t="str">
        <f>IF('ประเมินตัวชี้วัด  '!S39="","",'ประเมินตัวชี้วัด  '!S39)</f>
        <v/>
      </c>
      <c r="T39" s="334" t="str">
        <f>IF('ประเมินตัวชี้วัด  '!T39="","",'ประเมินตัวชี้วัด  '!T39)</f>
        <v/>
      </c>
      <c r="U39" s="334" t="str">
        <f>IF('ประเมินตัวชี้วัด  '!U39="","",'ประเมินตัวชี้วัด  '!U39)</f>
        <v/>
      </c>
      <c r="V39" s="334" t="str">
        <f>IF('ประเมินตัวชี้วัด  '!V39="","",'ประเมินตัวชี้วัด  '!V39)</f>
        <v/>
      </c>
      <c r="W39" s="334" t="str">
        <f>IF('ประเมินตัวชี้วัด  '!W39="","",'ประเมินตัวชี้วัด  '!W39)</f>
        <v/>
      </c>
      <c r="X39" s="334" t="str">
        <f>IF('ประเมินตัวชี้วัด  '!X39="","",'ประเมินตัวชี้วัด  '!X39)</f>
        <v/>
      </c>
      <c r="Y39" s="334" t="str">
        <f>IF('ประเมินตัวชี้วัด  '!Y39="","",'ประเมินตัวชี้วัด  '!Y39)</f>
        <v/>
      </c>
      <c r="Z39" s="334" t="str">
        <f>IF('ประเมินตัวชี้วัด  '!Z39="","",'ประเมินตัวชี้วัด  '!Z39)</f>
        <v/>
      </c>
      <c r="AA39" s="334" t="str">
        <f>IF('ประเมินตัวชี้วัด  '!AA39="","",'ประเมินตัวชี้วัด  '!AA39)</f>
        <v/>
      </c>
      <c r="AB39" s="334" t="str">
        <f>IF('ประเมินตัวชี้วัด  '!AB39="","",'ประเมินตัวชี้วัด  '!AB39)</f>
        <v/>
      </c>
      <c r="AC39" s="334" t="str">
        <f>IF('ประเมินตัวชี้วัด  '!AC39="","",'ประเมินตัวชี้วัด  '!AC39)</f>
        <v/>
      </c>
      <c r="AD39" s="334" t="str">
        <f>IF('ประเมินตัวชี้วัด  '!AD39="","",'ประเมินตัวชี้วัด  '!AD39)</f>
        <v/>
      </c>
      <c r="AE39" s="334" t="str">
        <f>IF('ประเมินตัวชี้วัด  '!AE39="","",'ประเมินตัวชี้วัด  '!AE39)</f>
        <v/>
      </c>
      <c r="AF39" s="334" t="str">
        <f>IF('ประเมินตัวชี้วัด  '!AF39="","",'ประเมินตัวชี้วัด  '!AF39)</f>
        <v/>
      </c>
      <c r="AG39" s="334" t="str">
        <f>IF('ประเมินตัวชี้วัด  '!AG39="","",'ประเมินตัวชี้วัด  '!AG39)</f>
        <v/>
      </c>
      <c r="AH39" s="334" t="str">
        <f>IF('ประเมินตัวชี้วัด  '!AH39="","",'ประเมินตัวชี้วัด  '!AH39)</f>
        <v/>
      </c>
      <c r="AI39" s="334" t="str">
        <f>IF('ประเมินตัวชี้วัด  '!AI39="","",'ประเมินตัวชี้วัด  '!AI39)</f>
        <v/>
      </c>
      <c r="AJ39" s="334" t="str">
        <f>IF('ประเมินตัวชี้วัด  '!AJ39="","",'ประเมินตัวชี้วัด  '!AJ39)</f>
        <v/>
      </c>
      <c r="AK39" s="334" t="str">
        <f>IF('ประเมินตัวชี้วัด  '!AK39="","",'ประเมินตัวชี้วัด  '!AK39)</f>
        <v/>
      </c>
      <c r="AL39" s="334" t="str">
        <f>IF('ประเมินตัวชี้วัด  '!AL39="","",'ประเมินตัวชี้วัด  '!AL39)</f>
        <v/>
      </c>
      <c r="AM39" s="334" t="str">
        <f>IF('ประเมินตัวชี้วัด  '!AM39="","",'ประเมินตัวชี้วัด  '!AM39)</f>
        <v/>
      </c>
      <c r="AN39" s="334" t="str">
        <f>IF('ประเมินตัวชี้วัด  '!AN39="","",'ประเมินตัวชี้วัด  '!AN39)</f>
        <v/>
      </c>
      <c r="AO39" s="334" t="str">
        <f>IF('ประเมินตัวชี้วัด  '!AO39="","",'ประเมินตัวชี้วัด  '!AO39)</f>
        <v/>
      </c>
      <c r="AP39" s="344" t="str">
        <f>IF('ประเมินตัวชี้วัด  '!AP39="","",'ประเมินตัวชี้วัด  '!AP39)</f>
        <v/>
      </c>
      <c r="AQ39" s="334" t="str">
        <f>IF('ประเมินตัวชี้วัด  '!AQ39="","",'ประเมินตัวชี้วัด  '!AQ39)</f>
        <v/>
      </c>
      <c r="AR39" s="203"/>
      <c r="AS39" s="226"/>
    </row>
    <row r="40" spans="2:45" s="200" customFormat="1" ht="17.100000000000001" customHeight="1">
      <c r="B40" s="226"/>
      <c r="C40" s="202"/>
      <c r="D40" s="345" t="str">
        <f>IF(ข้อมูลนร.2!D37="","",ข้อมูลนร.2!D37)</f>
        <v/>
      </c>
      <c r="E40" s="748" t="str">
        <f>IF(ข้อมูลนร.2!G37="","",ข้อมูลนร.2!G37)</f>
        <v/>
      </c>
      <c r="F40" s="748"/>
      <c r="G40" s="346"/>
      <c r="H40" s="345" t="str">
        <f>IF('ประเมินตัวชี้วัด  '!H40="","",'ประเมินตัวชี้วัด  '!H40)</f>
        <v/>
      </c>
      <c r="I40" s="345" t="str">
        <f>IF('ประเมินตัวชี้วัด  '!I40="","",'ประเมินตัวชี้วัด  '!I40)</f>
        <v/>
      </c>
      <c r="J40" s="345" t="str">
        <f>IF('ประเมินตัวชี้วัด  '!J40="","",'ประเมินตัวชี้วัด  '!J40)</f>
        <v/>
      </c>
      <c r="K40" s="345" t="str">
        <f>IF('ประเมินตัวชี้วัด  '!K40="","",'ประเมินตัวชี้วัด  '!K40)</f>
        <v/>
      </c>
      <c r="L40" s="345" t="str">
        <f>IF('ประเมินตัวชี้วัด  '!L40="","",'ประเมินตัวชี้วัด  '!L40)</f>
        <v/>
      </c>
      <c r="M40" s="345" t="str">
        <f>IF('ประเมินตัวชี้วัด  '!M40="","",'ประเมินตัวชี้วัด  '!M40)</f>
        <v/>
      </c>
      <c r="N40" s="345" t="str">
        <f>IF('ประเมินตัวชี้วัด  '!N40="","",'ประเมินตัวชี้วัด  '!N40)</f>
        <v/>
      </c>
      <c r="O40" s="345" t="str">
        <f>IF('ประเมินตัวชี้วัด  '!O40="","",'ประเมินตัวชี้วัด  '!O40)</f>
        <v/>
      </c>
      <c r="P40" s="345" t="str">
        <f>IF('ประเมินตัวชี้วัด  '!P40="","",'ประเมินตัวชี้วัด  '!P40)</f>
        <v/>
      </c>
      <c r="Q40" s="345" t="str">
        <f>IF('ประเมินตัวชี้วัด  '!Q40="","",'ประเมินตัวชี้วัด  '!Q40)</f>
        <v/>
      </c>
      <c r="R40" s="345" t="str">
        <f>IF('ประเมินตัวชี้วัด  '!R40="","",'ประเมินตัวชี้วัด  '!R40)</f>
        <v/>
      </c>
      <c r="S40" s="345" t="str">
        <f>IF('ประเมินตัวชี้วัด  '!S40="","",'ประเมินตัวชี้วัด  '!S40)</f>
        <v/>
      </c>
      <c r="T40" s="345" t="str">
        <f>IF('ประเมินตัวชี้วัด  '!T40="","",'ประเมินตัวชี้วัด  '!T40)</f>
        <v/>
      </c>
      <c r="U40" s="345" t="str">
        <f>IF('ประเมินตัวชี้วัด  '!U40="","",'ประเมินตัวชี้วัด  '!U40)</f>
        <v/>
      </c>
      <c r="V40" s="345" t="str">
        <f>IF('ประเมินตัวชี้วัด  '!V40="","",'ประเมินตัวชี้วัด  '!V40)</f>
        <v/>
      </c>
      <c r="W40" s="345" t="str">
        <f>IF('ประเมินตัวชี้วัด  '!W40="","",'ประเมินตัวชี้วัด  '!W40)</f>
        <v/>
      </c>
      <c r="X40" s="345" t="str">
        <f>IF('ประเมินตัวชี้วัด  '!X40="","",'ประเมินตัวชี้วัด  '!X40)</f>
        <v/>
      </c>
      <c r="Y40" s="345" t="str">
        <f>IF('ประเมินตัวชี้วัด  '!Y40="","",'ประเมินตัวชี้วัด  '!Y40)</f>
        <v/>
      </c>
      <c r="Z40" s="345" t="str">
        <f>IF('ประเมินตัวชี้วัด  '!Z40="","",'ประเมินตัวชี้วัด  '!Z40)</f>
        <v/>
      </c>
      <c r="AA40" s="345" t="str">
        <f>IF('ประเมินตัวชี้วัด  '!AA40="","",'ประเมินตัวชี้วัด  '!AA40)</f>
        <v/>
      </c>
      <c r="AB40" s="345" t="str">
        <f>IF('ประเมินตัวชี้วัด  '!AB40="","",'ประเมินตัวชี้วัด  '!AB40)</f>
        <v/>
      </c>
      <c r="AC40" s="345" t="str">
        <f>IF('ประเมินตัวชี้วัด  '!AC40="","",'ประเมินตัวชี้วัด  '!AC40)</f>
        <v/>
      </c>
      <c r="AD40" s="345" t="str">
        <f>IF('ประเมินตัวชี้วัด  '!AD40="","",'ประเมินตัวชี้วัด  '!AD40)</f>
        <v/>
      </c>
      <c r="AE40" s="345" t="str">
        <f>IF('ประเมินตัวชี้วัด  '!AE40="","",'ประเมินตัวชี้วัด  '!AE40)</f>
        <v/>
      </c>
      <c r="AF40" s="345" t="str">
        <f>IF('ประเมินตัวชี้วัด  '!AF40="","",'ประเมินตัวชี้วัด  '!AF40)</f>
        <v/>
      </c>
      <c r="AG40" s="345" t="str">
        <f>IF('ประเมินตัวชี้วัด  '!AG40="","",'ประเมินตัวชี้วัด  '!AG40)</f>
        <v/>
      </c>
      <c r="AH40" s="345" t="str">
        <f>IF('ประเมินตัวชี้วัด  '!AH40="","",'ประเมินตัวชี้วัด  '!AH40)</f>
        <v/>
      </c>
      <c r="AI40" s="345" t="str">
        <f>IF('ประเมินตัวชี้วัด  '!AI40="","",'ประเมินตัวชี้วัด  '!AI40)</f>
        <v/>
      </c>
      <c r="AJ40" s="345" t="str">
        <f>IF('ประเมินตัวชี้วัด  '!AJ40="","",'ประเมินตัวชี้วัด  '!AJ40)</f>
        <v/>
      </c>
      <c r="AK40" s="345" t="str">
        <f>IF('ประเมินตัวชี้วัด  '!AK40="","",'ประเมินตัวชี้วัด  '!AK40)</f>
        <v/>
      </c>
      <c r="AL40" s="345" t="str">
        <f>IF('ประเมินตัวชี้วัด  '!AL40="","",'ประเมินตัวชี้วัด  '!AL40)</f>
        <v/>
      </c>
      <c r="AM40" s="345" t="str">
        <f>IF('ประเมินตัวชี้วัด  '!AM40="","",'ประเมินตัวชี้วัด  '!AM40)</f>
        <v/>
      </c>
      <c r="AN40" s="332" t="str">
        <f>IF('ประเมินตัวชี้วัด  '!AN40="","",'ประเมินตัวชี้วัด  '!AN40)</f>
        <v/>
      </c>
      <c r="AO40" s="332" t="str">
        <f>IF('ประเมินตัวชี้วัด  '!AO40="","",'ประเมินตัวชี้วัด  '!AO40)</f>
        <v/>
      </c>
      <c r="AP40" s="295" t="str">
        <f>IF('ประเมินตัวชี้วัด  '!AP40="","",'ประเมินตัวชี้วัด  '!AP40)</f>
        <v/>
      </c>
      <c r="AQ40" s="332" t="str">
        <f>IF('ประเมินตัวชี้วัด  '!AQ40="","",'ประเมินตัวชี้วัด  '!AQ40)</f>
        <v/>
      </c>
      <c r="AR40" s="203"/>
      <c r="AS40" s="226"/>
    </row>
    <row r="41" spans="2:45" s="200" customFormat="1" ht="17.100000000000001" customHeight="1">
      <c r="B41" s="226"/>
      <c r="C41" s="202"/>
      <c r="D41" s="333" t="str">
        <f>IF(ข้อมูลนร.2!D38="","",ข้อมูลนร.2!D38)</f>
        <v/>
      </c>
      <c r="E41" s="734" t="str">
        <f>IF(ข้อมูลนร.2!G38="","",ข้อมูลนร.2!G38)</f>
        <v/>
      </c>
      <c r="F41" s="734"/>
      <c r="G41" s="342"/>
      <c r="H41" s="333" t="str">
        <f>IF('ประเมินตัวชี้วัด  '!H41="","",'ประเมินตัวชี้วัด  '!H41)</f>
        <v/>
      </c>
      <c r="I41" s="333" t="str">
        <f>IF('ประเมินตัวชี้วัด  '!I41="","",'ประเมินตัวชี้วัด  '!I41)</f>
        <v/>
      </c>
      <c r="J41" s="333" t="str">
        <f>IF('ประเมินตัวชี้วัด  '!J41="","",'ประเมินตัวชี้วัด  '!J41)</f>
        <v/>
      </c>
      <c r="K41" s="333" t="str">
        <f>IF('ประเมินตัวชี้วัด  '!K41="","",'ประเมินตัวชี้วัด  '!K41)</f>
        <v/>
      </c>
      <c r="L41" s="333" t="str">
        <f>IF('ประเมินตัวชี้วัด  '!L41="","",'ประเมินตัวชี้วัด  '!L41)</f>
        <v/>
      </c>
      <c r="M41" s="333" t="str">
        <f>IF('ประเมินตัวชี้วัด  '!M41="","",'ประเมินตัวชี้วัด  '!M41)</f>
        <v/>
      </c>
      <c r="N41" s="333" t="str">
        <f>IF('ประเมินตัวชี้วัด  '!N41="","",'ประเมินตัวชี้วัด  '!N41)</f>
        <v/>
      </c>
      <c r="O41" s="333" t="str">
        <f>IF('ประเมินตัวชี้วัด  '!O41="","",'ประเมินตัวชี้วัด  '!O41)</f>
        <v/>
      </c>
      <c r="P41" s="333" t="str">
        <f>IF('ประเมินตัวชี้วัด  '!P41="","",'ประเมินตัวชี้วัด  '!P41)</f>
        <v/>
      </c>
      <c r="Q41" s="333" t="str">
        <f>IF('ประเมินตัวชี้วัด  '!Q41="","",'ประเมินตัวชี้วัด  '!Q41)</f>
        <v/>
      </c>
      <c r="R41" s="333" t="str">
        <f>IF('ประเมินตัวชี้วัด  '!R41="","",'ประเมินตัวชี้วัด  '!R41)</f>
        <v/>
      </c>
      <c r="S41" s="333" t="str">
        <f>IF('ประเมินตัวชี้วัด  '!S41="","",'ประเมินตัวชี้วัด  '!S41)</f>
        <v/>
      </c>
      <c r="T41" s="333" t="str">
        <f>IF('ประเมินตัวชี้วัด  '!T41="","",'ประเมินตัวชี้วัด  '!T41)</f>
        <v/>
      </c>
      <c r="U41" s="333" t="str">
        <f>IF('ประเมินตัวชี้วัด  '!U41="","",'ประเมินตัวชี้วัด  '!U41)</f>
        <v/>
      </c>
      <c r="V41" s="333" t="str">
        <f>IF('ประเมินตัวชี้วัด  '!V41="","",'ประเมินตัวชี้วัด  '!V41)</f>
        <v/>
      </c>
      <c r="W41" s="333" t="str">
        <f>IF('ประเมินตัวชี้วัด  '!W41="","",'ประเมินตัวชี้วัด  '!W41)</f>
        <v/>
      </c>
      <c r="X41" s="333" t="str">
        <f>IF('ประเมินตัวชี้วัด  '!X41="","",'ประเมินตัวชี้วัด  '!X41)</f>
        <v/>
      </c>
      <c r="Y41" s="333" t="str">
        <f>IF('ประเมินตัวชี้วัด  '!Y41="","",'ประเมินตัวชี้วัด  '!Y41)</f>
        <v/>
      </c>
      <c r="Z41" s="333" t="str">
        <f>IF('ประเมินตัวชี้วัด  '!Z41="","",'ประเมินตัวชี้วัด  '!Z41)</f>
        <v/>
      </c>
      <c r="AA41" s="333" t="str">
        <f>IF('ประเมินตัวชี้วัด  '!AA41="","",'ประเมินตัวชี้วัด  '!AA41)</f>
        <v/>
      </c>
      <c r="AB41" s="333" t="str">
        <f>IF('ประเมินตัวชี้วัด  '!AB41="","",'ประเมินตัวชี้วัด  '!AB41)</f>
        <v/>
      </c>
      <c r="AC41" s="333" t="str">
        <f>IF('ประเมินตัวชี้วัด  '!AC41="","",'ประเมินตัวชี้วัด  '!AC41)</f>
        <v/>
      </c>
      <c r="AD41" s="333" t="str">
        <f>IF('ประเมินตัวชี้วัด  '!AD41="","",'ประเมินตัวชี้วัด  '!AD41)</f>
        <v/>
      </c>
      <c r="AE41" s="333" t="str">
        <f>IF('ประเมินตัวชี้วัด  '!AE41="","",'ประเมินตัวชี้วัด  '!AE41)</f>
        <v/>
      </c>
      <c r="AF41" s="333" t="str">
        <f>IF('ประเมินตัวชี้วัด  '!AF41="","",'ประเมินตัวชี้วัด  '!AF41)</f>
        <v/>
      </c>
      <c r="AG41" s="333" t="str">
        <f>IF('ประเมินตัวชี้วัด  '!AG41="","",'ประเมินตัวชี้วัด  '!AG41)</f>
        <v/>
      </c>
      <c r="AH41" s="333" t="str">
        <f>IF('ประเมินตัวชี้วัด  '!AH41="","",'ประเมินตัวชี้วัด  '!AH41)</f>
        <v/>
      </c>
      <c r="AI41" s="333" t="str">
        <f>IF('ประเมินตัวชี้วัด  '!AI41="","",'ประเมินตัวชี้วัด  '!AI41)</f>
        <v/>
      </c>
      <c r="AJ41" s="333" t="str">
        <f>IF('ประเมินตัวชี้วัด  '!AJ41="","",'ประเมินตัวชี้วัด  '!AJ41)</f>
        <v/>
      </c>
      <c r="AK41" s="333" t="str">
        <f>IF('ประเมินตัวชี้วัด  '!AK41="","",'ประเมินตัวชี้วัด  '!AK41)</f>
        <v/>
      </c>
      <c r="AL41" s="333" t="str">
        <f>IF('ประเมินตัวชี้วัด  '!AL41="","",'ประเมินตัวชี้วัด  '!AL41)</f>
        <v/>
      </c>
      <c r="AM41" s="333" t="str">
        <f>IF('ประเมินตัวชี้วัด  '!AM41="","",'ประเมินตัวชี้วัด  '!AM41)</f>
        <v/>
      </c>
      <c r="AN41" s="333" t="str">
        <f>IF('ประเมินตัวชี้วัด  '!AN41="","",'ประเมินตัวชี้วัด  '!AN41)</f>
        <v/>
      </c>
      <c r="AO41" s="333" t="str">
        <f>IF('ประเมินตัวชี้วัด  '!AO41="","",'ประเมินตัวชี้วัด  '!AO41)</f>
        <v/>
      </c>
      <c r="AP41" s="296" t="str">
        <f>IF('ประเมินตัวชี้วัด  '!AP41="","",'ประเมินตัวชี้วัด  '!AP41)</f>
        <v/>
      </c>
      <c r="AQ41" s="333" t="str">
        <f>IF('ประเมินตัวชี้วัด  '!AQ41="","",'ประเมินตัวชี้วัด  '!AQ41)</f>
        <v/>
      </c>
      <c r="AR41" s="203"/>
      <c r="AS41" s="226"/>
    </row>
    <row r="42" spans="2:45" s="200" customFormat="1" ht="17.100000000000001" customHeight="1">
      <c r="B42" s="226"/>
      <c r="C42" s="202"/>
      <c r="D42" s="333" t="str">
        <f>IF(ข้อมูลนร.2!D39="","",ข้อมูลนร.2!D39)</f>
        <v/>
      </c>
      <c r="E42" s="734" t="str">
        <f>IF(ข้อมูลนร.2!G39="","",ข้อมูลนร.2!G39)</f>
        <v/>
      </c>
      <c r="F42" s="734"/>
      <c r="G42" s="342"/>
      <c r="H42" s="333" t="str">
        <f>IF('ประเมินตัวชี้วัด  '!H42="","",'ประเมินตัวชี้วัด  '!H42)</f>
        <v/>
      </c>
      <c r="I42" s="333" t="str">
        <f>IF('ประเมินตัวชี้วัด  '!I42="","",'ประเมินตัวชี้วัด  '!I42)</f>
        <v/>
      </c>
      <c r="J42" s="333" t="str">
        <f>IF('ประเมินตัวชี้วัด  '!J42="","",'ประเมินตัวชี้วัด  '!J42)</f>
        <v/>
      </c>
      <c r="K42" s="333" t="str">
        <f>IF('ประเมินตัวชี้วัด  '!K42="","",'ประเมินตัวชี้วัด  '!K42)</f>
        <v/>
      </c>
      <c r="L42" s="333" t="str">
        <f>IF('ประเมินตัวชี้วัด  '!L42="","",'ประเมินตัวชี้วัด  '!L42)</f>
        <v/>
      </c>
      <c r="M42" s="333" t="str">
        <f>IF('ประเมินตัวชี้วัด  '!M42="","",'ประเมินตัวชี้วัด  '!M42)</f>
        <v/>
      </c>
      <c r="N42" s="333" t="str">
        <f>IF('ประเมินตัวชี้วัด  '!N42="","",'ประเมินตัวชี้วัด  '!N42)</f>
        <v/>
      </c>
      <c r="O42" s="333" t="str">
        <f>IF('ประเมินตัวชี้วัด  '!O42="","",'ประเมินตัวชี้วัด  '!O42)</f>
        <v/>
      </c>
      <c r="P42" s="333" t="str">
        <f>IF('ประเมินตัวชี้วัด  '!P42="","",'ประเมินตัวชี้วัด  '!P42)</f>
        <v/>
      </c>
      <c r="Q42" s="333" t="str">
        <f>IF('ประเมินตัวชี้วัด  '!Q42="","",'ประเมินตัวชี้วัด  '!Q42)</f>
        <v/>
      </c>
      <c r="R42" s="333" t="str">
        <f>IF('ประเมินตัวชี้วัด  '!R42="","",'ประเมินตัวชี้วัด  '!R42)</f>
        <v/>
      </c>
      <c r="S42" s="333" t="str">
        <f>IF('ประเมินตัวชี้วัด  '!S42="","",'ประเมินตัวชี้วัด  '!S42)</f>
        <v/>
      </c>
      <c r="T42" s="333" t="str">
        <f>IF('ประเมินตัวชี้วัด  '!T42="","",'ประเมินตัวชี้วัด  '!T42)</f>
        <v/>
      </c>
      <c r="U42" s="333" t="str">
        <f>IF('ประเมินตัวชี้วัด  '!U42="","",'ประเมินตัวชี้วัด  '!U42)</f>
        <v/>
      </c>
      <c r="V42" s="333" t="str">
        <f>IF('ประเมินตัวชี้วัด  '!V42="","",'ประเมินตัวชี้วัด  '!V42)</f>
        <v/>
      </c>
      <c r="W42" s="333" t="str">
        <f>IF('ประเมินตัวชี้วัด  '!W42="","",'ประเมินตัวชี้วัด  '!W42)</f>
        <v/>
      </c>
      <c r="X42" s="333" t="str">
        <f>IF('ประเมินตัวชี้วัด  '!X42="","",'ประเมินตัวชี้วัด  '!X42)</f>
        <v/>
      </c>
      <c r="Y42" s="333" t="str">
        <f>IF('ประเมินตัวชี้วัด  '!Y42="","",'ประเมินตัวชี้วัด  '!Y42)</f>
        <v/>
      </c>
      <c r="Z42" s="333" t="str">
        <f>IF('ประเมินตัวชี้วัด  '!Z42="","",'ประเมินตัวชี้วัด  '!Z42)</f>
        <v/>
      </c>
      <c r="AA42" s="333" t="str">
        <f>IF('ประเมินตัวชี้วัด  '!AA42="","",'ประเมินตัวชี้วัด  '!AA42)</f>
        <v/>
      </c>
      <c r="AB42" s="333" t="str">
        <f>IF('ประเมินตัวชี้วัด  '!AB42="","",'ประเมินตัวชี้วัด  '!AB42)</f>
        <v/>
      </c>
      <c r="AC42" s="333" t="str">
        <f>IF('ประเมินตัวชี้วัด  '!AC42="","",'ประเมินตัวชี้วัด  '!AC42)</f>
        <v/>
      </c>
      <c r="AD42" s="333" t="str">
        <f>IF('ประเมินตัวชี้วัด  '!AD42="","",'ประเมินตัวชี้วัด  '!AD42)</f>
        <v/>
      </c>
      <c r="AE42" s="333" t="str">
        <f>IF('ประเมินตัวชี้วัด  '!AE42="","",'ประเมินตัวชี้วัด  '!AE42)</f>
        <v/>
      </c>
      <c r="AF42" s="333" t="str">
        <f>IF('ประเมินตัวชี้วัด  '!AF42="","",'ประเมินตัวชี้วัด  '!AF42)</f>
        <v/>
      </c>
      <c r="AG42" s="333" t="str">
        <f>IF('ประเมินตัวชี้วัด  '!AG42="","",'ประเมินตัวชี้วัด  '!AG42)</f>
        <v/>
      </c>
      <c r="AH42" s="333" t="str">
        <f>IF('ประเมินตัวชี้วัด  '!AH42="","",'ประเมินตัวชี้วัด  '!AH42)</f>
        <v/>
      </c>
      <c r="AI42" s="333" t="str">
        <f>IF('ประเมินตัวชี้วัด  '!AI42="","",'ประเมินตัวชี้วัด  '!AI42)</f>
        <v/>
      </c>
      <c r="AJ42" s="333" t="str">
        <f>IF('ประเมินตัวชี้วัด  '!AJ42="","",'ประเมินตัวชี้วัด  '!AJ42)</f>
        <v/>
      </c>
      <c r="AK42" s="333" t="str">
        <f>IF('ประเมินตัวชี้วัด  '!AK42="","",'ประเมินตัวชี้วัด  '!AK42)</f>
        <v/>
      </c>
      <c r="AL42" s="333" t="str">
        <f>IF('ประเมินตัวชี้วัด  '!AL42="","",'ประเมินตัวชี้วัด  '!AL42)</f>
        <v/>
      </c>
      <c r="AM42" s="333" t="str">
        <f>IF('ประเมินตัวชี้วัด  '!AM42="","",'ประเมินตัวชี้วัด  '!AM42)</f>
        <v/>
      </c>
      <c r="AN42" s="333" t="str">
        <f>IF('ประเมินตัวชี้วัด  '!AN42="","",'ประเมินตัวชี้วัด  '!AN42)</f>
        <v/>
      </c>
      <c r="AO42" s="333" t="str">
        <f>IF('ประเมินตัวชี้วัด  '!AO42="","",'ประเมินตัวชี้วัด  '!AO42)</f>
        <v/>
      </c>
      <c r="AP42" s="296" t="str">
        <f>IF('ประเมินตัวชี้วัด  '!AP42="","",'ประเมินตัวชี้วัด  '!AP42)</f>
        <v/>
      </c>
      <c r="AQ42" s="333" t="str">
        <f>IF('ประเมินตัวชี้วัด  '!AQ42="","",'ประเมินตัวชี้วัด  '!AQ42)</f>
        <v/>
      </c>
      <c r="AR42" s="203"/>
      <c r="AS42" s="226"/>
    </row>
    <row r="43" spans="2:45" s="200" customFormat="1" ht="17.100000000000001" customHeight="1">
      <c r="B43" s="226"/>
      <c r="C43" s="202"/>
      <c r="D43" s="333" t="str">
        <f>IF(ข้อมูลนร.2!D40="","",ข้อมูลนร.2!D40)</f>
        <v/>
      </c>
      <c r="E43" s="734" t="str">
        <f>IF(ข้อมูลนร.2!G40="","",ข้อมูลนร.2!G40)</f>
        <v/>
      </c>
      <c r="F43" s="734"/>
      <c r="G43" s="342"/>
      <c r="H43" s="333" t="str">
        <f>IF('ประเมินตัวชี้วัด  '!H43="","",'ประเมินตัวชี้วัด  '!H43)</f>
        <v/>
      </c>
      <c r="I43" s="333" t="str">
        <f>IF('ประเมินตัวชี้วัด  '!I43="","",'ประเมินตัวชี้วัด  '!I43)</f>
        <v/>
      </c>
      <c r="J43" s="333" t="str">
        <f>IF('ประเมินตัวชี้วัด  '!J43="","",'ประเมินตัวชี้วัด  '!J43)</f>
        <v/>
      </c>
      <c r="K43" s="333" t="str">
        <f>IF('ประเมินตัวชี้วัด  '!K43="","",'ประเมินตัวชี้วัด  '!K43)</f>
        <v/>
      </c>
      <c r="L43" s="333" t="str">
        <f>IF('ประเมินตัวชี้วัด  '!L43="","",'ประเมินตัวชี้วัด  '!L43)</f>
        <v/>
      </c>
      <c r="M43" s="333" t="str">
        <f>IF('ประเมินตัวชี้วัด  '!M43="","",'ประเมินตัวชี้วัด  '!M43)</f>
        <v/>
      </c>
      <c r="N43" s="333" t="str">
        <f>IF('ประเมินตัวชี้วัด  '!N43="","",'ประเมินตัวชี้วัด  '!N43)</f>
        <v/>
      </c>
      <c r="O43" s="333" t="str">
        <f>IF('ประเมินตัวชี้วัด  '!O43="","",'ประเมินตัวชี้วัด  '!O43)</f>
        <v/>
      </c>
      <c r="P43" s="333" t="str">
        <f>IF('ประเมินตัวชี้วัด  '!P43="","",'ประเมินตัวชี้วัด  '!P43)</f>
        <v/>
      </c>
      <c r="Q43" s="333" t="str">
        <f>IF('ประเมินตัวชี้วัด  '!Q43="","",'ประเมินตัวชี้วัด  '!Q43)</f>
        <v/>
      </c>
      <c r="R43" s="333" t="str">
        <f>IF('ประเมินตัวชี้วัด  '!R43="","",'ประเมินตัวชี้วัด  '!R43)</f>
        <v/>
      </c>
      <c r="S43" s="333" t="str">
        <f>IF('ประเมินตัวชี้วัด  '!S43="","",'ประเมินตัวชี้วัด  '!S43)</f>
        <v/>
      </c>
      <c r="T43" s="333" t="str">
        <f>IF('ประเมินตัวชี้วัด  '!T43="","",'ประเมินตัวชี้วัด  '!T43)</f>
        <v/>
      </c>
      <c r="U43" s="333" t="str">
        <f>IF('ประเมินตัวชี้วัด  '!U43="","",'ประเมินตัวชี้วัด  '!U43)</f>
        <v/>
      </c>
      <c r="V43" s="333" t="str">
        <f>IF('ประเมินตัวชี้วัด  '!V43="","",'ประเมินตัวชี้วัด  '!V43)</f>
        <v/>
      </c>
      <c r="W43" s="333" t="str">
        <f>IF('ประเมินตัวชี้วัด  '!W43="","",'ประเมินตัวชี้วัด  '!W43)</f>
        <v/>
      </c>
      <c r="X43" s="333" t="str">
        <f>IF('ประเมินตัวชี้วัด  '!X43="","",'ประเมินตัวชี้วัด  '!X43)</f>
        <v/>
      </c>
      <c r="Y43" s="333" t="str">
        <f>IF('ประเมินตัวชี้วัด  '!Y43="","",'ประเมินตัวชี้วัด  '!Y43)</f>
        <v/>
      </c>
      <c r="Z43" s="333" t="str">
        <f>IF('ประเมินตัวชี้วัด  '!Z43="","",'ประเมินตัวชี้วัด  '!Z43)</f>
        <v/>
      </c>
      <c r="AA43" s="333" t="str">
        <f>IF('ประเมินตัวชี้วัด  '!AA43="","",'ประเมินตัวชี้วัด  '!AA43)</f>
        <v/>
      </c>
      <c r="AB43" s="333" t="str">
        <f>IF('ประเมินตัวชี้วัด  '!AB43="","",'ประเมินตัวชี้วัด  '!AB43)</f>
        <v/>
      </c>
      <c r="AC43" s="333" t="str">
        <f>IF('ประเมินตัวชี้วัด  '!AC43="","",'ประเมินตัวชี้วัด  '!AC43)</f>
        <v/>
      </c>
      <c r="AD43" s="333" t="str">
        <f>IF('ประเมินตัวชี้วัด  '!AD43="","",'ประเมินตัวชี้วัด  '!AD43)</f>
        <v/>
      </c>
      <c r="AE43" s="333" t="str">
        <f>IF('ประเมินตัวชี้วัด  '!AE43="","",'ประเมินตัวชี้วัด  '!AE43)</f>
        <v/>
      </c>
      <c r="AF43" s="333" t="str">
        <f>IF('ประเมินตัวชี้วัด  '!AF43="","",'ประเมินตัวชี้วัด  '!AF43)</f>
        <v/>
      </c>
      <c r="AG43" s="333" t="str">
        <f>IF('ประเมินตัวชี้วัด  '!AG43="","",'ประเมินตัวชี้วัด  '!AG43)</f>
        <v/>
      </c>
      <c r="AH43" s="333" t="str">
        <f>IF('ประเมินตัวชี้วัด  '!AH43="","",'ประเมินตัวชี้วัด  '!AH43)</f>
        <v/>
      </c>
      <c r="AI43" s="333" t="str">
        <f>IF('ประเมินตัวชี้วัด  '!AI43="","",'ประเมินตัวชี้วัด  '!AI43)</f>
        <v/>
      </c>
      <c r="AJ43" s="333" t="str">
        <f>IF('ประเมินตัวชี้วัด  '!AJ43="","",'ประเมินตัวชี้วัด  '!AJ43)</f>
        <v/>
      </c>
      <c r="AK43" s="333" t="str">
        <f>IF('ประเมินตัวชี้วัด  '!AK43="","",'ประเมินตัวชี้วัด  '!AK43)</f>
        <v/>
      </c>
      <c r="AL43" s="333" t="str">
        <f>IF('ประเมินตัวชี้วัด  '!AL43="","",'ประเมินตัวชี้วัด  '!AL43)</f>
        <v/>
      </c>
      <c r="AM43" s="333" t="str">
        <f>IF('ประเมินตัวชี้วัด  '!AM43="","",'ประเมินตัวชี้วัด  '!AM43)</f>
        <v/>
      </c>
      <c r="AN43" s="333" t="str">
        <f>IF('ประเมินตัวชี้วัด  '!AN43="","",'ประเมินตัวชี้วัด  '!AN43)</f>
        <v/>
      </c>
      <c r="AO43" s="333" t="str">
        <f>IF('ประเมินตัวชี้วัด  '!AO43="","",'ประเมินตัวชี้วัด  '!AO43)</f>
        <v/>
      </c>
      <c r="AP43" s="296" t="str">
        <f>IF('ประเมินตัวชี้วัด  '!AP43="","",'ประเมินตัวชี้วัด  '!AP43)</f>
        <v/>
      </c>
      <c r="AQ43" s="333" t="str">
        <f>IF('ประเมินตัวชี้วัด  '!AQ43="","",'ประเมินตัวชี้วัด  '!AQ43)</f>
        <v/>
      </c>
      <c r="AR43" s="203"/>
      <c r="AS43" s="226"/>
    </row>
    <row r="44" spans="2:45" s="200" customFormat="1" ht="17.100000000000001" customHeight="1">
      <c r="B44" s="226"/>
      <c r="C44" s="202"/>
      <c r="D44" s="333" t="str">
        <f>IF(ข้อมูลนร.2!D41="","",ข้อมูลนร.2!D41)</f>
        <v/>
      </c>
      <c r="E44" s="734" t="str">
        <f>IF(ข้อมูลนร.2!G41="","",ข้อมูลนร.2!G41)</f>
        <v/>
      </c>
      <c r="F44" s="734"/>
      <c r="G44" s="342"/>
      <c r="H44" s="333" t="str">
        <f>IF('ประเมินตัวชี้วัด  '!H44="","",'ประเมินตัวชี้วัด  '!H44)</f>
        <v/>
      </c>
      <c r="I44" s="333" t="str">
        <f>IF('ประเมินตัวชี้วัด  '!I44="","",'ประเมินตัวชี้วัด  '!I44)</f>
        <v/>
      </c>
      <c r="J44" s="333" t="str">
        <f>IF('ประเมินตัวชี้วัด  '!J44="","",'ประเมินตัวชี้วัด  '!J44)</f>
        <v/>
      </c>
      <c r="K44" s="333" t="str">
        <f>IF('ประเมินตัวชี้วัด  '!K44="","",'ประเมินตัวชี้วัด  '!K44)</f>
        <v/>
      </c>
      <c r="L44" s="333" t="str">
        <f>IF('ประเมินตัวชี้วัด  '!L44="","",'ประเมินตัวชี้วัด  '!L44)</f>
        <v/>
      </c>
      <c r="M44" s="333" t="str">
        <f>IF('ประเมินตัวชี้วัด  '!M44="","",'ประเมินตัวชี้วัด  '!M44)</f>
        <v/>
      </c>
      <c r="N44" s="333" t="str">
        <f>IF('ประเมินตัวชี้วัด  '!N44="","",'ประเมินตัวชี้วัด  '!N44)</f>
        <v/>
      </c>
      <c r="O44" s="333" t="str">
        <f>IF('ประเมินตัวชี้วัด  '!O44="","",'ประเมินตัวชี้วัด  '!O44)</f>
        <v/>
      </c>
      <c r="P44" s="333" t="str">
        <f>IF('ประเมินตัวชี้วัด  '!P44="","",'ประเมินตัวชี้วัด  '!P44)</f>
        <v/>
      </c>
      <c r="Q44" s="333" t="str">
        <f>IF('ประเมินตัวชี้วัด  '!Q44="","",'ประเมินตัวชี้วัด  '!Q44)</f>
        <v/>
      </c>
      <c r="R44" s="333" t="str">
        <f>IF('ประเมินตัวชี้วัด  '!R44="","",'ประเมินตัวชี้วัด  '!R44)</f>
        <v/>
      </c>
      <c r="S44" s="333" t="str">
        <f>IF('ประเมินตัวชี้วัด  '!S44="","",'ประเมินตัวชี้วัด  '!S44)</f>
        <v/>
      </c>
      <c r="T44" s="333" t="str">
        <f>IF('ประเมินตัวชี้วัด  '!T44="","",'ประเมินตัวชี้วัด  '!T44)</f>
        <v/>
      </c>
      <c r="U44" s="333" t="str">
        <f>IF('ประเมินตัวชี้วัด  '!U44="","",'ประเมินตัวชี้วัด  '!U44)</f>
        <v/>
      </c>
      <c r="V44" s="333" t="str">
        <f>IF('ประเมินตัวชี้วัด  '!V44="","",'ประเมินตัวชี้วัด  '!V44)</f>
        <v/>
      </c>
      <c r="W44" s="333" t="str">
        <f>IF('ประเมินตัวชี้วัด  '!W44="","",'ประเมินตัวชี้วัด  '!W44)</f>
        <v/>
      </c>
      <c r="X44" s="333" t="str">
        <f>IF('ประเมินตัวชี้วัด  '!X44="","",'ประเมินตัวชี้วัด  '!X44)</f>
        <v/>
      </c>
      <c r="Y44" s="333" t="str">
        <f>IF('ประเมินตัวชี้วัด  '!Y44="","",'ประเมินตัวชี้วัด  '!Y44)</f>
        <v/>
      </c>
      <c r="Z44" s="333" t="str">
        <f>IF('ประเมินตัวชี้วัด  '!Z44="","",'ประเมินตัวชี้วัด  '!Z44)</f>
        <v/>
      </c>
      <c r="AA44" s="333" t="str">
        <f>IF('ประเมินตัวชี้วัด  '!AA44="","",'ประเมินตัวชี้วัด  '!AA44)</f>
        <v/>
      </c>
      <c r="AB44" s="333" t="str">
        <f>IF('ประเมินตัวชี้วัด  '!AB44="","",'ประเมินตัวชี้วัด  '!AB44)</f>
        <v/>
      </c>
      <c r="AC44" s="333" t="str">
        <f>IF('ประเมินตัวชี้วัด  '!AC44="","",'ประเมินตัวชี้วัด  '!AC44)</f>
        <v/>
      </c>
      <c r="AD44" s="333" t="str">
        <f>IF('ประเมินตัวชี้วัด  '!AD44="","",'ประเมินตัวชี้วัด  '!AD44)</f>
        <v/>
      </c>
      <c r="AE44" s="333" t="str">
        <f>IF('ประเมินตัวชี้วัด  '!AE44="","",'ประเมินตัวชี้วัด  '!AE44)</f>
        <v/>
      </c>
      <c r="AF44" s="333" t="str">
        <f>IF('ประเมินตัวชี้วัด  '!AF44="","",'ประเมินตัวชี้วัด  '!AF44)</f>
        <v/>
      </c>
      <c r="AG44" s="333" t="str">
        <f>IF('ประเมินตัวชี้วัด  '!AG44="","",'ประเมินตัวชี้วัด  '!AG44)</f>
        <v/>
      </c>
      <c r="AH44" s="333" t="str">
        <f>IF('ประเมินตัวชี้วัด  '!AH44="","",'ประเมินตัวชี้วัด  '!AH44)</f>
        <v/>
      </c>
      <c r="AI44" s="333" t="str">
        <f>IF('ประเมินตัวชี้วัด  '!AI44="","",'ประเมินตัวชี้วัด  '!AI44)</f>
        <v/>
      </c>
      <c r="AJ44" s="333" t="str">
        <f>IF('ประเมินตัวชี้วัด  '!AJ44="","",'ประเมินตัวชี้วัด  '!AJ44)</f>
        <v/>
      </c>
      <c r="AK44" s="333" t="str">
        <f>IF('ประเมินตัวชี้วัด  '!AK44="","",'ประเมินตัวชี้วัด  '!AK44)</f>
        <v/>
      </c>
      <c r="AL44" s="333" t="str">
        <f>IF('ประเมินตัวชี้วัด  '!AL44="","",'ประเมินตัวชี้วัด  '!AL44)</f>
        <v/>
      </c>
      <c r="AM44" s="333" t="str">
        <f>IF('ประเมินตัวชี้วัด  '!AM44="","",'ประเมินตัวชี้วัด  '!AM44)</f>
        <v/>
      </c>
      <c r="AN44" s="333" t="str">
        <f>IF('ประเมินตัวชี้วัด  '!AN44="","",'ประเมินตัวชี้วัด  '!AN44)</f>
        <v/>
      </c>
      <c r="AO44" s="333" t="str">
        <f>IF('ประเมินตัวชี้วัด  '!AO44="","",'ประเมินตัวชี้วัด  '!AO44)</f>
        <v/>
      </c>
      <c r="AP44" s="296" t="str">
        <f>IF('ประเมินตัวชี้วัด  '!AP44="","",'ประเมินตัวชี้วัด  '!AP44)</f>
        <v/>
      </c>
      <c r="AQ44" s="333" t="str">
        <f>IF('ประเมินตัวชี้วัด  '!AQ44="","",'ประเมินตัวชี้วัด  '!AQ44)</f>
        <v/>
      </c>
      <c r="AR44" s="203"/>
      <c r="AS44" s="226"/>
    </row>
    <row r="45" spans="2:45" s="200" customFormat="1" ht="17.100000000000001" customHeight="1">
      <c r="B45" s="226"/>
      <c r="C45" s="202"/>
      <c r="D45" s="333" t="str">
        <f>IF(ข้อมูลนร.2!D42="","",ข้อมูลนร.2!D42)</f>
        <v/>
      </c>
      <c r="E45" s="734" t="str">
        <f>IF(ข้อมูลนร.2!G42="","",ข้อมูลนร.2!G42)</f>
        <v/>
      </c>
      <c r="F45" s="734"/>
      <c r="G45" s="342"/>
      <c r="H45" s="333" t="str">
        <f>IF('ประเมินตัวชี้วัด  '!H45="","",'ประเมินตัวชี้วัด  '!H45)</f>
        <v/>
      </c>
      <c r="I45" s="333" t="str">
        <f>IF('ประเมินตัวชี้วัด  '!I45="","",'ประเมินตัวชี้วัด  '!I45)</f>
        <v/>
      </c>
      <c r="J45" s="333" t="str">
        <f>IF('ประเมินตัวชี้วัด  '!J45="","",'ประเมินตัวชี้วัด  '!J45)</f>
        <v/>
      </c>
      <c r="K45" s="333" t="str">
        <f>IF('ประเมินตัวชี้วัด  '!K45="","",'ประเมินตัวชี้วัด  '!K45)</f>
        <v/>
      </c>
      <c r="L45" s="333" t="str">
        <f>IF('ประเมินตัวชี้วัด  '!L45="","",'ประเมินตัวชี้วัด  '!L45)</f>
        <v/>
      </c>
      <c r="M45" s="333" t="str">
        <f>IF('ประเมินตัวชี้วัด  '!M45="","",'ประเมินตัวชี้วัด  '!M45)</f>
        <v/>
      </c>
      <c r="N45" s="333" t="str">
        <f>IF('ประเมินตัวชี้วัด  '!N45="","",'ประเมินตัวชี้วัด  '!N45)</f>
        <v/>
      </c>
      <c r="O45" s="333" t="str">
        <f>IF('ประเมินตัวชี้วัด  '!O45="","",'ประเมินตัวชี้วัด  '!O45)</f>
        <v/>
      </c>
      <c r="P45" s="333" t="str">
        <f>IF('ประเมินตัวชี้วัด  '!P45="","",'ประเมินตัวชี้วัด  '!P45)</f>
        <v/>
      </c>
      <c r="Q45" s="333" t="str">
        <f>IF('ประเมินตัวชี้วัด  '!Q45="","",'ประเมินตัวชี้วัด  '!Q45)</f>
        <v/>
      </c>
      <c r="R45" s="333" t="str">
        <f>IF('ประเมินตัวชี้วัด  '!R45="","",'ประเมินตัวชี้วัด  '!R45)</f>
        <v/>
      </c>
      <c r="S45" s="333" t="str">
        <f>IF('ประเมินตัวชี้วัด  '!S45="","",'ประเมินตัวชี้วัด  '!S45)</f>
        <v/>
      </c>
      <c r="T45" s="333" t="str">
        <f>IF('ประเมินตัวชี้วัด  '!T45="","",'ประเมินตัวชี้วัด  '!T45)</f>
        <v/>
      </c>
      <c r="U45" s="333" t="str">
        <f>IF('ประเมินตัวชี้วัด  '!U45="","",'ประเมินตัวชี้วัด  '!U45)</f>
        <v/>
      </c>
      <c r="V45" s="333" t="str">
        <f>IF('ประเมินตัวชี้วัด  '!V45="","",'ประเมินตัวชี้วัด  '!V45)</f>
        <v/>
      </c>
      <c r="W45" s="333" t="str">
        <f>IF('ประเมินตัวชี้วัด  '!W45="","",'ประเมินตัวชี้วัด  '!W45)</f>
        <v/>
      </c>
      <c r="X45" s="333" t="str">
        <f>IF('ประเมินตัวชี้วัด  '!X45="","",'ประเมินตัวชี้วัด  '!X45)</f>
        <v/>
      </c>
      <c r="Y45" s="333" t="str">
        <f>IF('ประเมินตัวชี้วัด  '!Y45="","",'ประเมินตัวชี้วัด  '!Y45)</f>
        <v/>
      </c>
      <c r="Z45" s="333" t="str">
        <f>IF('ประเมินตัวชี้วัด  '!Z45="","",'ประเมินตัวชี้วัด  '!Z45)</f>
        <v/>
      </c>
      <c r="AA45" s="333" t="str">
        <f>IF('ประเมินตัวชี้วัด  '!AA45="","",'ประเมินตัวชี้วัด  '!AA45)</f>
        <v/>
      </c>
      <c r="AB45" s="333" t="str">
        <f>IF('ประเมินตัวชี้วัด  '!AB45="","",'ประเมินตัวชี้วัด  '!AB45)</f>
        <v/>
      </c>
      <c r="AC45" s="333" t="str">
        <f>IF('ประเมินตัวชี้วัด  '!AC45="","",'ประเมินตัวชี้วัด  '!AC45)</f>
        <v/>
      </c>
      <c r="AD45" s="333" t="str">
        <f>IF('ประเมินตัวชี้วัด  '!AD45="","",'ประเมินตัวชี้วัด  '!AD45)</f>
        <v/>
      </c>
      <c r="AE45" s="333" t="str">
        <f>IF('ประเมินตัวชี้วัด  '!AE45="","",'ประเมินตัวชี้วัด  '!AE45)</f>
        <v/>
      </c>
      <c r="AF45" s="333" t="str">
        <f>IF('ประเมินตัวชี้วัด  '!AF45="","",'ประเมินตัวชี้วัด  '!AF45)</f>
        <v/>
      </c>
      <c r="AG45" s="333" t="str">
        <f>IF('ประเมินตัวชี้วัด  '!AG45="","",'ประเมินตัวชี้วัด  '!AG45)</f>
        <v/>
      </c>
      <c r="AH45" s="333" t="str">
        <f>IF('ประเมินตัวชี้วัด  '!AH45="","",'ประเมินตัวชี้วัด  '!AH45)</f>
        <v/>
      </c>
      <c r="AI45" s="333" t="str">
        <f>IF('ประเมินตัวชี้วัด  '!AI45="","",'ประเมินตัวชี้วัด  '!AI45)</f>
        <v/>
      </c>
      <c r="AJ45" s="333" t="str">
        <f>IF('ประเมินตัวชี้วัด  '!AJ45="","",'ประเมินตัวชี้วัด  '!AJ45)</f>
        <v/>
      </c>
      <c r="AK45" s="333" t="str">
        <f>IF('ประเมินตัวชี้วัด  '!AK45="","",'ประเมินตัวชี้วัด  '!AK45)</f>
        <v/>
      </c>
      <c r="AL45" s="333" t="str">
        <f>IF('ประเมินตัวชี้วัด  '!AL45="","",'ประเมินตัวชี้วัด  '!AL45)</f>
        <v/>
      </c>
      <c r="AM45" s="333" t="str">
        <f>IF('ประเมินตัวชี้วัด  '!AM45="","",'ประเมินตัวชี้วัด  '!AM45)</f>
        <v/>
      </c>
      <c r="AN45" s="333" t="str">
        <f>IF('ประเมินตัวชี้วัด  '!AN45="","",'ประเมินตัวชี้วัด  '!AN45)</f>
        <v/>
      </c>
      <c r="AO45" s="333" t="str">
        <f>IF('ประเมินตัวชี้วัด  '!AO45="","",'ประเมินตัวชี้วัด  '!AO45)</f>
        <v/>
      </c>
      <c r="AP45" s="296" t="str">
        <f>IF('ประเมินตัวชี้วัด  '!AP45="","",'ประเมินตัวชี้วัด  '!AP45)</f>
        <v/>
      </c>
      <c r="AQ45" s="333" t="str">
        <f>IF('ประเมินตัวชี้วัด  '!AQ45="","",'ประเมินตัวชี้วัด  '!AQ45)</f>
        <v/>
      </c>
      <c r="AR45" s="203"/>
      <c r="AS45" s="226"/>
    </row>
    <row r="46" spans="2:45" s="200" customFormat="1" ht="17.100000000000001" customHeight="1">
      <c r="B46" s="226"/>
      <c r="C46" s="202"/>
      <c r="D46" s="333" t="str">
        <f>IF(ข้อมูลนร.2!D43="","",ข้อมูลนร.2!D43)</f>
        <v/>
      </c>
      <c r="E46" s="734" t="str">
        <f>IF(ข้อมูลนร.2!G43="","",ข้อมูลนร.2!G43)</f>
        <v/>
      </c>
      <c r="F46" s="734"/>
      <c r="G46" s="342"/>
      <c r="H46" s="333" t="str">
        <f>IF('ประเมินตัวชี้วัด  '!H46="","",'ประเมินตัวชี้วัด  '!H46)</f>
        <v/>
      </c>
      <c r="I46" s="333" t="str">
        <f>IF('ประเมินตัวชี้วัด  '!I46="","",'ประเมินตัวชี้วัด  '!I46)</f>
        <v/>
      </c>
      <c r="J46" s="333" t="str">
        <f>IF('ประเมินตัวชี้วัด  '!J46="","",'ประเมินตัวชี้วัด  '!J46)</f>
        <v/>
      </c>
      <c r="K46" s="333" t="str">
        <f>IF('ประเมินตัวชี้วัด  '!K46="","",'ประเมินตัวชี้วัด  '!K46)</f>
        <v/>
      </c>
      <c r="L46" s="333" t="str">
        <f>IF('ประเมินตัวชี้วัด  '!L46="","",'ประเมินตัวชี้วัด  '!L46)</f>
        <v/>
      </c>
      <c r="M46" s="333" t="str">
        <f>IF('ประเมินตัวชี้วัด  '!M46="","",'ประเมินตัวชี้วัด  '!M46)</f>
        <v/>
      </c>
      <c r="N46" s="333" t="str">
        <f>IF('ประเมินตัวชี้วัด  '!N46="","",'ประเมินตัวชี้วัด  '!N46)</f>
        <v/>
      </c>
      <c r="O46" s="333" t="str">
        <f>IF('ประเมินตัวชี้วัด  '!O46="","",'ประเมินตัวชี้วัด  '!O46)</f>
        <v/>
      </c>
      <c r="P46" s="333" t="str">
        <f>IF('ประเมินตัวชี้วัด  '!P46="","",'ประเมินตัวชี้วัด  '!P46)</f>
        <v/>
      </c>
      <c r="Q46" s="333" t="str">
        <f>IF('ประเมินตัวชี้วัด  '!Q46="","",'ประเมินตัวชี้วัด  '!Q46)</f>
        <v/>
      </c>
      <c r="R46" s="333" t="str">
        <f>IF('ประเมินตัวชี้วัด  '!R46="","",'ประเมินตัวชี้วัด  '!R46)</f>
        <v/>
      </c>
      <c r="S46" s="333" t="str">
        <f>IF('ประเมินตัวชี้วัด  '!S46="","",'ประเมินตัวชี้วัด  '!S46)</f>
        <v/>
      </c>
      <c r="T46" s="333" t="str">
        <f>IF('ประเมินตัวชี้วัด  '!T46="","",'ประเมินตัวชี้วัด  '!T46)</f>
        <v/>
      </c>
      <c r="U46" s="333" t="str">
        <f>IF('ประเมินตัวชี้วัด  '!U46="","",'ประเมินตัวชี้วัด  '!U46)</f>
        <v/>
      </c>
      <c r="V46" s="333" t="str">
        <f>IF('ประเมินตัวชี้วัด  '!V46="","",'ประเมินตัวชี้วัด  '!V46)</f>
        <v/>
      </c>
      <c r="W46" s="333" t="str">
        <f>IF('ประเมินตัวชี้วัด  '!W46="","",'ประเมินตัวชี้วัด  '!W46)</f>
        <v/>
      </c>
      <c r="X46" s="333" t="str">
        <f>IF('ประเมินตัวชี้วัด  '!X46="","",'ประเมินตัวชี้วัด  '!X46)</f>
        <v/>
      </c>
      <c r="Y46" s="333" t="str">
        <f>IF('ประเมินตัวชี้วัด  '!Y46="","",'ประเมินตัวชี้วัด  '!Y46)</f>
        <v/>
      </c>
      <c r="Z46" s="333" t="str">
        <f>IF('ประเมินตัวชี้วัด  '!Z46="","",'ประเมินตัวชี้วัด  '!Z46)</f>
        <v/>
      </c>
      <c r="AA46" s="333" t="str">
        <f>IF('ประเมินตัวชี้วัด  '!AA46="","",'ประเมินตัวชี้วัด  '!AA46)</f>
        <v/>
      </c>
      <c r="AB46" s="333" t="str">
        <f>IF('ประเมินตัวชี้วัด  '!AB46="","",'ประเมินตัวชี้วัด  '!AB46)</f>
        <v/>
      </c>
      <c r="AC46" s="333" t="str">
        <f>IF('ประเมินตัวชี้วัด  '!AC46="","",'ประเมินตัวชี้วัด  '!AC46)</f>
        <v/>
      </c>
      <c r="AD46" s="333" t="str">
        <f>IF('ประเมินตัวชี้วัด  '!AD46="","",'ประเมินตัวชี้วัด  '!AD46)</f>
        <v/>
      </c>
      <c r="AE46" s="333" t="str">
        <f>IF('ประเมินตัวชี้วัด  '!AE46="","",'ประเมินตัวชี้วัด  '!AE46)</f>
        <v/>
      </c>
      <c r="AF46" s="333" t="str">
        <f>IF('ประเมินตัวชี้วัด  '!AF46="","",'ประเมินตัวชี้วัด  '!AF46)</f>
        <v/>
      </c>
      <c r="AG46" s="333" t="str">
        <f>IF('ประเมินตัวชี้วัด  '!AG46="","",'ประเมินตัวชี้วัด  '!AG46)</f>
        <v/>
      </c>
      <c r="AH46" s="333" t="str">
        <f>IF('ประเมินตัวชี้วัด  '!AH46="","",'ประเมินตัวชี้วัด  '!AH46)</f>
        <v/>
      </c>
      <c r="AI46" s="333" t="str">
        <f>IF('ประเมินตัวชี้วัด  '!AI46="","",'ประเมินตัวชี้วัด  '!AI46)</f>
        <v/>
      </c>
      <c r="AJ46" s="333" t="str">
        <f>IF('ประเมินตัวชี้วัด  '!AJ46="","",'ประเมินตัวชี้วัด  '!AJ46)</f>
        <v/>
      </c>
      <c r="AK46" s="333" t="str">
        <f>IF('ประเมินตัวชี้วัด  '!AK46="","",'ประเมินตัวชี้วัด  '!AK46)</f>
        <v/>
      </c>
      <c r="AL46" s="333" t="str">
        <f>IF('ประเมินตัวชี้วัด  '!AL46="","",'ประเมินตัวชี้วัด  '!AL46)</f>
        <v/>
      </c>
      <c r="AM46" s="333" t="str">
        <f>IF('ประเมินตัวชี้วัด  '!AM46="","",'ประเมินตัวชี้วัด  '!AM46)</f>
        <v/>
      </c>
      <c r="AN46" s="333" t="str">
        <f>IF('ประเมินตัวชี้วัด  '!AN46="","",'ประเมินตัวชี้วัด  '!AN46)</f>
        <v/>
      </c>
      <c r="AO46" s="333" t="str">
        <f>IF('ประเมินตัวชี้วัด  '!AO46="","",'ประเมินตัวชี้วัด  '!AO46)</f>
        <v/>
      </c>
      <c r="AP46" s="296" t="str">
        <f>IF('ประเมินตัวชี้วัด  '!AP46="","",'ประเมินตัวชี้วัด  '!AP46)</f>
        <v/>
      </c>
      <c r="AQ46" s="333" t="str">
        <f>IF('ประเมินตัวชี้วัด  '!AQ46="","",'ประเมินตัวชี้วัด  '!AQ46)</f>
        <v/>
      </c>
      <c r="AR46" s="203"/>
      <c r="AS46" s="226"/>
    </row>
    <row r="47" spans="2:45" s="200" customFormat="1" ht="17.100000000000001" customHeight="1">
      <c r="B47" s="226"/>
      <c r="C47" s="202"/>
      <c r="D47" s="333" t="str">
        <f>IF(ข้อมูลนร.2!D44="","",ข้อมูลนร.2!D44)</f>
        <v/>
      </c>
      <c r="E47" s="734" t="str">
        <f>IF(ข้อมูลนร.2!G44="","",ข้อมูลนร.2!G44)</f>
        <v/>
      </c>
      <c r="F47" s="734"/>
      <c r="G47" s="342"/>
      <c r="H47" s="333" t="str">
        <f>IF('ประเมินตัวชี้วัด  '!H47="","",'ประเมินตัวชี้วัด  '!H47)</f>
        <v/>
      </c>
      <c r="I47" s="333" t="str">
        <f>IF('ประเมินตัวชี้วัด  '!I47="","",'ประเมินตัวชี้วัด  '!I47)</f>
        <v/>
      </c>
      <c r="J47" s="333" t="str">
        <f>IF('ประเมินตัวชี้วัด  '!J47="","",'ประเมินตัวชี้วัด  '!J47)</f>
        <v/>
      </c>
      <c r="K47" s="333" t="str">
        <f>IF('ประเมินตัวชี้วัด  '!K47="","",'ประเมินตัวชี้วัด  '!K47)</f>
        <v/>
      </c>
      <c r="L47" s="333" t="str">
        <f>IF('ประเมินตัวชี้วัด  '!L47="","",'ประเมินตัวชี้วัด  '!L47)</f>
        <v/>
      </c>
      <c r="M47" s="333" t="str">
        <f>IF('ประเมินตัวชี้วัด  '!M47="","",'ประเมินตัวชี้วัด  '!M47)</f>
        <v/>
      </c>
      <c r="N47" s="333" t="str">
        <f>IF('ประเมินตัวชี้วัด  '!N47="","",'ประเมินตัวชี้วัด  '!N47)</f>
        <v/>
      </c>
      <c r="O47" s="333" t="str">
        <f>IF('ประเมินตัวชี้วัด  '!O47="","",'ประเมินตัวชี้วัด  '!O47)</f>
        <v/>
      </c>
      <c r="P47" s="333" t="str">
        <f>IF('ประเมินตัวชี้วัด  '!P47="","",'ประเมินตัวชี้วัด  '!P47)</f>
        <v/>
      </c>
      <c r="Q47" s="333" t="str">
        <f>IF('ประเมินตัวชี้วัด  '!Q47="","",'ประเมินตัวชี้วัด  '!Q47)</f>
        <v/>
      </c>
      <c r="R47" s="333" t="str">
        <f>IF('ประเมินตัวชี้วัด  '!R47="","",'ประเมินตัวชี้วัด  '!R47)</f>
        <v/>
      </c>
      <c r="S47" s="333" t="str">
        <f>IF('ประเมินตัวชี้วัด  '!S47="","",'ประเมินตัวชี้วัด  '!S47)</f>
        <v/>
      </c>
      <c r="T47" s="333" t="str">
        <f>IF('ประเมินตัวชี้วัด  '!T47="","",'ประเมินตัวชี้วัด  '!T47)</f>
        <v/>
      </c>
      <c r="U47" s="333" t="str">
        <f>IF('ประเมินตัวชี้วัด  '!U47="","",'ประเมินตัวชี้วัด  '!U47)</f>
        <v/>
      </c>
      <c r="V47" s="333" t="str">
        <f>IF('ประเมินตัวชี้วัด  '!V47="","",'ประเมินตัวชี้วัด  '!V47)</f>
        <v/>
      </c>
      <c r="W47" s="333" t="str">
        <f>IF('ประเมินตัวชี้วัด  '!W47="","",'ประเมินตัวชี้วัด  '!W47)</f>
        <v/>
      </c>
      <c r="X47" s="333" t="str">
        <f>IF('ประเมินตัวชี้วัด  '!X47="","",'ประเมินตัวชี้วัด  '!X47)</f>
        <v/>
      </c>
      <c r="Y47" s="333" t="str">
        <f>IF('ประเมินตัวชี้วัด  '!Y47="","",'ประเมินตัวชี้วัด  '!Y47)</f>
        <v/>
      </c>
      <c r="Z47" s="333" t="str">
        <f>IF('ประเมินตัวชี้วัด  '!Z47="","",'ประเมินตัวชี้วัด  '!Z47)</f>
        <v/>
      </c>
      <c r="AA47" s="333" t="str">
        <f>IF('ประเมินตัวชี้วัด  '!AA47="","",'ประเมินตัวชี้วัด  '!AA47)</f>
        <v/>
      </c>
      <c r="AB47" s="333" t="str">
        <f>IF('ประเมินตัวชี้วัด  '!AB47="","",'ประเมินตัวชี้วัด  '!AB47)</f>
        <v/>
      </c>
      <c r="AC47" s="333" t="str">
        <f>IF('ประเมินตัวชี้วัด  '!AC47="","",'ประเมินตัวชี้วัด  '!AC47)</f>
        <v/>
      </c>
      <c r="AD47" s="333" t="str">
        <f>IF('ประเมินตัวชี้วัด  '!AD47="","",'ประเมินตัวชี้วัด  '!AD47)</f>
        <v/>
      </c>
      <c r="AE47" s="333" t="str">
        <f>IF('ประเมินตัวชี้วัด  '!AE47="","",'ประเมินตัวชี้วัด  '!AE47)</f>
        <v/>
      </c>
      <c r="AF47" s="333" t="str">
        <f>IF('ประเมินตัวชี้วัด  '!AF47="","",'ประเมินตัวชี้วัด  '!AF47)</f>
        <v/>
      </c>
      <c r="AG47" s="333" t="str">
        <f>IF('ประเมินตัวชี้วัด  '!AG47="","",'ประเมินตัวชี้วัด  '!AG47)</f>
        <v/>
      </c>
      <c r="AH47" s="333" t="str">
        <f>IF('ประเมินตัวชี้วัด  '!AH47="","",'ประเมินตัวชี้วัด  '!AH47)</f>
        <v/>
      </c>
      <c r="AI47" s="333" t="str">
        <f>IF('ประเมินตัวชี้วัด  '!AI47="","",'ประเมินตัวชี้วัด  '!AI47)</f>
        <v/>
      </c>
      <c r="AJ47" s="333" t="str">
        <f>IF('ประเมินตัวชี้วัด  '!AJ47="","",'ประเมินตัวชี้วัด  '!AJ47)</f>
        <v/>
      </c>
      <c r="AK47" s="333" t="str">
        <f>IF('ประเมินตัวชี้วัด  '!AK47="","",'ประเมินตัวชี้วัด  '!AK47)</f>
        <v/>
      </c>
      <c r="AL47" s="333" t="str">
        <f>IF('ประเมินตัวชี้วัด  '!AL47="","",'ประเมินตัวชี้วัด  '!AL47)</f>
        <v/>
      </c>
      <c r="AM47" s="333" t="str">
        <f>IF('ประเมินตัวชี้วัด  '!AM47="","",'ประเมินตัวชี้วัด  '!AM47)</f>
        <v/>
      </c>
      <c r="AN47" s="333" t="str">
        <f>IF('ประเมินตัวชี้วัด  '!AN47="","",'ประเมินตัวชี้วัด  '!AN47)</f>
        <v/>
      </c>
      <c r="AO47" s="333" t="str">
        <f>IF('ประเมินตัวชี้วัด  '!AO47="","",'ประเมินตัวชี้วัด  '!AO47)</f>
        <v/>
      </c>
      <c r="AP47" s="296" t="str">
        <f>IF('ประเมินตัวชี้วัด  '!AP47="","",'ประเมินตัวชี้วัด  '!AP47)</f>
        <v/>
      </c>
      <c r="AQ47" s="333" t="str">
        <f>IF('ประเมินตัวชี้วัด  '!AQ47="","",'ประเมินตัวชี้วัด  '!AQ47)</f>
        <v/>
      </c>
      <c r="AR47" s="203"/>
      <c r="AS47" s="226"/>
    </row>
    <row r="48" spans="2:45" s="200" customFormat="1" ht="17.100000000000001" customHeight="1">
      <c r="B48" s="226"/>
      <c r="C48" s="202"/>
      <c r="D48" s="333" t="str">
        <f>IF(ข้อมูลนร.2!D45="","",ข้อมูลนร.2!D45)</f>
        <v/>
      </c>
      <c r="E48" s="734" t="str">
        <f>IF(ข้อมูลนร.2!G45="","",ข้อมูลนร.2!G45)</f>
        <v/>
      </c>
      <c r="F48" s="734"/>
      <c r="G48" s="342"/>
      <c r="H48" s="333" t="str">
        <f>IF('ประเมินตัวชี้วัด  '!H48="","",'ประเมินตัวชี้วัด  '!H48)</f>
        <v/>
      </c>
      <c r="I48" s="333" t="str">
        <f>IF('ประเมินตัวชี้วัด  '!I48="","",'ประเมินตัวชี้วัด  '!I48)</f>
        <v/>
      </c>
      <c r="J48" s="333" t="str">
        <f>IF('ประเมินตัวชี้วัด  '!J48="","",'ประเมินตัวชี้วัด  '!J48)</f>
        <v/>
      </c>
      <c r="K48" s="333" t="str">
        <f>IF('ประเมินตัวชี้วัด  '!K48="","",'ประเมินตัวชี้วัด  '!K48)</f>
        <v/>
      </c>
      <c r="L48" s="333" t="str">
        <f>IF('ประเมินตัวชี้วัด  '!L48="","",'ประเมินตัวชี้วัด  '!L48)</f>
        <v/>
      </c>
      <c r="M48" s="333" t="str">
        <f>IF('ประเมินตัวชี้วัด  '!M48="","",'ประเมินตัวชี้วัด  '!M48)</f>
        <v/>
      </c>
      <c r="N48" s="333" t="str">
        <f>IF('ประเมินตัวชี้วัด  '!N48="","",'ประเมินตัวชี้วัด  '!N48)</f>
        <v/>
      </c>
      <c r="O48" s="333" t="str">
        <f>IF('ประเมินตัวชี้วัด  '!O48="","",'ประเมินตัวชี้วัด  '!O48)</f>
        <v/>
      </c>
      <c r="P48" s="333" t="str">
        <f>IF('ประเมินตัวชี้วัด  '!P48="","",'ประเมินตัวชี้วัด  '!P48)</f>
        <v/>
      </c>
      <c r="Q48" s="333" t="str">
        <f>IF('ประเมินตัวชี้วัด  '!Q48="","",'ประเมินตัวชี้วัด  '!Q48)</f>
        <v/>
      </c>
      <c r="R48" s="333" t="str">
        <f>IF('ประเมินตัวชี้วัด  '!R48="","",'ประเมินตัวชี้วัด  '!R48)</f>
        <v/>
      </c>
      <c r="S48" s="333" t="str">
        <f>IF('ประเมินตัวชี้วัด  '!S48="","",'ประเมินตัวชี้วัด  '!S48)</f>
        <v/>
      </c>
      <c r="T48" s="333" t="str">
        <f>IF('ประเมินตัวชี้วัด  '!T48="","",'ประเมินตัวชี้วัด  '!T48)</f>
        <v/>
      </c>
      <c r="U48" s="333" t="str">
        <f>IF('ประเมินตัวชี้วัด  '!U48="","",'ประเมินตัวชี้วัด  '!U48)</f>
        <v/>
      </c>
      <c r="V48" s="333" t="str">
        <f>IF('ประเมินตัวชี้วัด  '!V48="","",'ประเมินตัวชี้วัด  '!V48)</f>
        <v/>
      </c>
      <c r="W48" s="333" t="str">
        <f>IF('ประเมินตัวชี้วัด  '!W48="","",'ประเมินตัวชี้วัด  '!W48)</f>
        <v/>
      </c>
      <c r="X48" s="333" t="str">
        <f>IF('ประเมินตัวชี้วัด  '!X48="","",'ประเมินตัวชี้วัด  '!X48)</f>
        <v/>
      </c>
      <c r="Y48" s="333" t="str">
        <f>IF('ประเมินตัวชี้วัด  '!Y48="","",'ประเมินตัวชี้วัด  '!Y48)</f>
        <v/>
      </c>
      <c r="Z48" s="333" t="str">
        <f>IF('ประเมินตัวชี้วัด  '!Z48="","",'ประเมินตัวชี้วัด  '!Z48)</f>
        <v/>
      </c>
      <c r="AA48" s="333" t="str">
        <f>IF('ประเมินตัวชี้วัด  '!AA48="","",'ประเมินตัวชี้วัด  '!AA48)</f>
        <v/>
      </c>
      <c r="AB48" s="333" t="str">
        <f>IF('ประเมินตัวชี้วัด  '!AB48="","",'ประเมินตัวชี้วัด  '!AB48)</f>
        <v/>
      </c>
      <c r="AC48" s="333" t="str">
        <f>IF('ประเมินตัวชี้วัด  '!AC48="","",'ประเมินตัวชี้วัด  '!AC48)</f>
        <v/>
      </c>
      <c r="AD48" s="333" t="str">
        <f>IF('ประเมินตัวชี้วัด  '!AD48="","",'ประเมินตัวชี้วัด  '!AD48)</f>
        <v/>
      </c>
      <c r="AE48" s="333" t="str">
        <f>IF('ประเมินตัวชี้วัด  '!AE48="","",'ประเมินตัวชี้วัด  '!AE48)</f>
        <v/>
      </c>
      <c r="AF48" s="333" t="str">
        <f>IF('ประเมินตัวชี้วัด  '!AF48="","",'ประเมินตัวชี้วัด  '!AF48)</f>
        <v/>
      </c>
      <c r="AG48" s="333" t="str">
        <f>IF('ประเมินตัวชี้วัด  '!AG48="","",'ประเมินตัวชี้วัด  '!AG48)</f>
        <v/>
      </c>
      <c r="AH48" s="333" t="str">
        <f>IF('ประเมินตัวชี้วัด  '!AH48="","",'ประเมินตัวชี้วัด  '!AH48)</f>
        <v/>
      </c>
      <c r="AI48" s="333" t="str">
        <f>IF('ประเมินตัวชี้วัด  '!AI48="","",'ประเมินตัวชี้วัด  '!AI48)</f>
        <v/>
      </c>
      <c r="AJ48" s="333" t="str">
        <f>IF('ประเมินตัวชี้วัด  '!AJ48="","",'ประเมินตัวชี้วัด  '!AJ48)</f>
        <v/>
      </c>
      <c r="AK48" s="333" t="str">
        <f>IF('ประเมินตัวชี้วัด  '!AK48="","",'ประเมินตัวชี้วัด  '!AK48)</f>
        <v/>
      </c>
      <c r="AL48" s="333" t="str">
        <f>IF('ประเมินตัวชี้วัด  '!AL48="","",'ประเมินตัวชี้วัด  '!AL48)</f>
        <v/>
      </c>
      <c r="AM48" s="333" t="str">
        <f>IF('ประเมินตัวชี้วัด  '!AM48="","",'ประเมินตัวชี้วัด  '!AM48)</f>
        <v/>
      </c>
      <c r="AN48" s="333" t="str">
        <f>IF('ประเมินตัวชี้วัด  '!AN48="","",'ประเมินตัวชี้วัด  '!AN48)</f>
        <v/>
      </c>
      <c r="AO48" s="333" t="str">
        <f>IF('ประเมินตัวชี้วัด  '!AO48="","",'ประเมินตัวชี้วัด  '!AO48)</f>
        <v/>
      </c>
      <c r="AP48" s="296" t="str">
        <f>IF('ประเมินตัวชี้วัด  '!AP48="","",'ประเมินตัวชี้วัด  '!AP48)</f>
        <v/>
      </c>
      <c r="AQ48" s="333" t="str">
        <f>IF('ประเมินตัวชี้วัด  '!AQ48="","",'ประเมินตัวชี้วัด  '!AQ48)</f>
        <v/>
      </c>
      <c r="AR48" s="203"/>
      <c r="AS48" s="226"/>
    </row>
    <row r="49" spans="2:45" s="200" customFormat="1" ht="17.100000000000001" customHeight="1">
      <c r="B49" s="226"/>
      <c r="C49" s="202"/>
      <c r="D49" s="334" t="str">
        <f>IF(ข้อมูลนร.2!D46="","",ข้อมูลนร.2!D46)</f>
        <v/>
      </c>
      <c r="E49" s="747" t="str">
        <f>IF(ข้อมูลนร.2!G46="","",ข้อมูลนร.2!G46)</f>
        <v/>
      </c>
      <c r="F49" s="747"/>
      <c r="G49" s="343"/>
      <c r="H49" s="334" t="str">
        <f>IF('ประเมินตัวชี้วัด  '!H49="","",'ประเมินตัวชี้วัด  '!H49)</f>
        <v/>
      </c>
      <c r="I49" s="334" t="str">
        <f>IF('ประเมินตัวชี้วัด  '!I49="","",'ประเมินตัวชี้วัด  '!I49)</f>
        <v/>
      </c>
      <c r="J49" s="334" t="str">
        <f>IF('ประเมินตัวชี้วัด  '!J49="","",'ประเมินตัวชี้วัด  '!J49)</f>
        <v/>
      </c>
      <c r="K49" s="334" t="str">
        <f>IF('ประเมินตัวชี้วัด  '!K49="","",'ประเมินตัวชี้วัด  '!K49)</f>
        <v/>
      </c>
      <c r="L49" s="334" t="str">
        <f>IF('ประเมินตัวชี้วัด  '!L49="","",'ประเมินตัวชี้วัด  '!L49)</f>
        <v/>
      </c>
      <c r="M49" s="334" t="str">
        <f>IF('ประเมินตัวชี้วัด  '!M49="","",'ประเมินตัวชี้วัด  '!M49)</f>
        <v/>
      </c>
      <c r="N49" s="334" t="str">
        <f>IF('ประเมินตัวชี้วัด  '!N49="","",'ประเมินตัวชี้วัด  '!N49)</f>
        <v/>
      </c>
      <c r="O49" s="334" t="str">
        <f>IF('ประเมินตัวชี้วัด  '!O49="","",'ประเมินตัวชี้วัด  '!O49)</f>
        <v/>
      </c>
      <c r="P49" s="334" t="str">
        <f>IF('ประเมินตัวชี้วัด  '!P49="","",'ประเมินตัวชี้วัด  '!P49)</f>
        <v/>
      </c>
      <c r="Q49" s="334" t="str">
        <f>IF('ประเมินตัวชี้วัด  '!Q49="","",'ประเมินตัวชี้วัด  '!Q49)</f>
        <v/>
      </c>
      <c r="R49" s="334" t="str">
        <f>IF('ประเมินตัวชี้วัด  '!R49="","",'ประเมินตัวชี้วัด  '!R49)</f>
        <v/>
      </c>
      <c r="S49" s="334" t="str">
        <f>IF('ประเมินตัวชี้วัด  '!S49="","",'ประเมินตัวชี้วัด  '!S49)</f>
        <v/>
      </c>
      <c r="T49" s="334" t="str">
        <f>IF('ประเมินตัวชี้วัด  '!T49="","",'ประเมินตัวชี้วัด  '!T49)</f>
        <v/>
      </c>
      <c r="U49" s="334" t="str">
        <f>IF('ประเมินตัวชี้วัด  '!U49="","",'ประเมินตัวชี้วัด  '!U49)</f>
        <v/>
      </c>
      <c r="V49" s="334" t="str">
        <f>IF('ประเมินตัวชี้วัด  '!V49="","",'ประเมินตัวชี้วัด  '!V49)</f>
        <v/>
      </c>
      <c r="W49" s="334" t="str">
        <f>IF('ประเมินตัวชี้วัด  '!W49="","",'ประเมินตัวชี้วัด  '!W49)</f>
        <v/>
      </c>
      <c r="X49" s="334" t="str">
        <f>IF('ประเมินตัวชี้วัด  '!X49="","",'ประเมินตัวชี้วัด  '!X49)</f>
        <v/>
      </c>
      <c r="Y49" s="334" t="str">
        <f>IF('ประเมินตัวชี้วัด  '!Y49="","",'ประเมินตัวชี้วัด  '!Y49)</f>
        <v/>
      </c>
      <c r="Z49" s="334" t="str">
        <f>IF('ประเมินตัวชี้วัด  '!Z49="","",'ประเมินตัวชี้วัด  '!Z49)</f>
        <v/>
      </c>
      <c r="AA49" s="334" t="str">
        <f>IF('ประเมินตัวชี้วัด  '!AA49="","",'ประเมินตัวชี้วัด  '!AA49)</f>
        <v/>
      </c>
      <c r="AB49" s="334" t="str">
        <f>IF('ประเมินตัวชี้วัด  '!AB49="","",'ประเมินตัวชี้วัด  '!AB49)</f>
        <v/>
      </c>
      <c r="AC49" s="334" t="str">
        <f>IF('ประเมินตัวชี้วัด  '!AC49="","",'ประเมินตัวชี้วัด  '!AC49)</f>
        <v/>
      </c>
      <c r="AD49" s="334" t="str">
        <f>IF('ประเมินตัวชี้วัด  '!AD49="","",'ประเมินตัวชี้วัด  '!AD49)</f>
        <v/>
      </c>
      <c r="AE49" s="334" t="str">
        <f>IF('ประเมินตัวชี้วัด  '!AE49="","",'ประเมินตัวชี้วัด  '!AE49)</f>
        <v/>
      </c>
      <c r="AF49" s="334" t="str">
        <f>IF('ประเมินตัวชี้วัด  '!AF49="","",'ประเมินตัวชี้วัด  '!AF49)</f>
        <v/>
      </c>
      <c r="AG49" s="334" t="str">
        <f>IF('ประเมินตัวชี้วัด  '!AG49="","",'ประเมินตัวชี้วัด  '!AG49)</f>
        <v/>
      </c>
      <c r="AH49" s="334" t="str">
        <f>IF('ประเมินตัวชี้วัด  '!AH49="","",'ประเมินตัวชี้วัด  '!AH49)</f>
        <v/>
      </c>
      <c r="AI49" s="334" t="str">
        <f>IF('ประเมินตัวชี้วัด  '!AI49="","",'ประเมินตัวชี้วัด  '!AI49)</f>
        <v/>
      </c>
      <c r="AJ49" s="334" t="str">
        <f>IF('ประเมินตัวชี้วัด  '!AJ49="","",'ประเมินตัวชี้วัด  '!AJ49)</f>
        <v/>
      </c>
      <c r="AK49" s="334" t="str">
        <f>IF('ประเมินตัวชี้วัด  '!AK49="","",'ประเมินตัวชี้วัด  '!AK49)</f>
        <v/>
      </c>
      <c r="AL49" s="334" t="str">
        <f>IF('ประเมินตัวชี้วัด  '!AL49="","",'ประเมินตัวชี้วัด  '!AL49)</f>
        <v/>
      </c>
      <c r="AM49" s="334" t="str">
        <f>IF('ประเมินตัวชี้วัด  '!AM49="","",'ประเมินตัวชี้วัด  '!AM49)</f>
        <v/>
      </c>
      <c r="AN49" s="334" t="str">
        <f>IF('ประเมินตัวชี้วัด  '!AN49="","",'ประเมินตัวชี้วัด  '!AN49)</f>
        <v/>
      </c>
      <c r="AO49" s="334" t="str">
        <f>IF('ประเมินตัวชี้วัด  '!AO49="","",'ประเมินตัวชี้วัด  '!AO49)</f>
        <v/>
      </c>
      <c r="AP49" s="344" t="str">
        <f>IF('ประเมินตัวชี้วัด  '!AP49="","",'ประเมินตัวชี้วัด  '!AP49)</f>
        <v/>
      </c>
      <c r="AQ49" s="334" t="str">
        <f>IF('ประเมินตัวชี้วัด  '!AQ49="","",'ประเมินตัวชี้วัด  '!AQ49)</f>
        <v/>
      </c>
      <c r="AR49" s="203"/>
      <c r="AS49" s="226"/>
    </row>
    <row r="50" spans="2:45" ht="18" customHeight="1">
      <c r="B50" s="16"/>
      <c r="C50" s="19"/>
      <c r="D50" s="19"/>
      <c r="E50" s="19"/>
      <c r="F50" s="19"/>
      <c r="G50" s="20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6"/>
    </row>
    <row r="51" spans="2:45">
      <c r="B51" s="16"/>
      <c r="C51" s="16"/>
      <c r="D51" s="16"/>
      <c r="E51" s="16"/>
      <c r="F51" s="16"/>
      <c r="G51" s="22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</row>
  </sheetData>
  <sheetProtection algorithmName="SHA-512" hashValue="OCYR7AsILuk6k4AtUwlwJEpEyfZcPgUZvYn4k6uL3kQShYw6wZrS3zKlWK0v1V4CcmkYkQR+o2FEonwJYh2Vjw==" saltValue="DYOo5h+0HNdFusvZ7aEL4Q==" spinCount="100000" sheet="1" objects="1" scenarios="1" formatCells="0"/>
  <mergeCells count="55">
    <mergeCell ref="E49:F49"/>
    <mergeCell ref="E43:F43"/>
    <mergeCell ref="E44:F44"/>
    <mergeCell ref="E45:F45"/>
    <mergeCell ref="E46:F46"/>
    <mergeCell ref="E47:F47"/>
    <mergeCell ref="E48:F48"/>
    <mergeCell ref="E42:F42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30:F30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8:F18"/>
    <mergeCell ref="D6:D9"/>
    <mergeCell ref="E6:F9"/>
    <mergeCell ref="AQ6:AQ9"/>
    <mergeCell ref="E10:F10"/>
    <mergeCell ref="E11:F11"/>
    <mergeCell ref="E12:F12"/>
    <mergeCell ref="E13:F13"/>
    <mergeCell ref="E14:F14"/>
    <mergeCell ref="E15:F15"/>
    <mergeCell ref="E16:F16"/>
    <mergeCell ref="E17:F17"/>
    <mergeCell ref="AL4:AQ4"/>
    <mergeCell ref="H3:M3"/>
    <mergeCell ref="N3:S3"/>
    <mergeCell ref="T3:Y3"/>
    <mergeCell ref="Z3:AE3"/>
    <mergeCell ref="AF3:AK3"/>
    <mergeCell ref="AL3:AQ3"/>
    <mergeCell ref="H4:M4"/>
    <mergeCell ref="N4:S4"/>
    <mergeCell ref="T4:Y4"/>
    <mergeCell ref="Z4:AE4"/>
    <mergeCell ref="AF4:AK4"/>
  </mergeCells>
  <pageMargins left="0.39370078740157483" right="0.11811023622047245" top="0.47244094488188981" bottom="0" header="0" footer="0"/>
  <pageSetup paperSize="9" orientation="portrait" blackAndWhite="1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3300"/>
  </sheetPr>
  <dimension ref="B1:AB51"/>
  <sheetViews>
    <sheetView showGridLines="0" showRowColHeaders="0" zoomScaleNormal="100" workbookViewId="0"/>
  </sheetViews>
  <sheetFormatPr defaultRowHeight="18.75"/>
  <cols>
    <col min="1" max="1" width="23.875" style="58" customWidth="1"/>
    <col min="2" max="3" width="3.625" style="58" customWidth="1"/>
    <col min="4" max="4" width="3.5" style="58" customWidth="1"/>
    <col min="5" max="5" width="9" style="58"/>
    <col min="6" max="6" width="12.375" style="58" customWidth="1"/>
    <col min="7" max="24" width="3.125" style="63" customWidth="1"/>
    <col min="25" max="25" width="4.875" style="35" customWidth="1"/>
    <col min="26" max="26" width="6.5" style="35" customWidth="1"/>
    <col min="27" max="27" width="4.125" style="35" customWidth="1"/>
    <col min="28" max="28" width="4.125" style="58" customWidth="1"/>
    <col min="29" max="29" width="4.625" style="58" customWidth="1"/>
    <col min="30" max="16384" width="9" style="58"/>
  </cols>
  <sheetData>
    <row r="1" spans="2:28" ht="24.95" customHeight="1">
      <c r="B1" s="16"/>
      <c r="C1" s="16"/>
      <c r="D1" s="16"/>
      <c r="E1" s="16"/>
      <c r="F1" s="16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18"/>
      <c r="AA1" s="18"/>
      <c r="AB1" s="16"/>
    </row>
    <row r="2" spans="2:28">
      <c r="B2" s="16"/>
      <c r="C2" s="19"/>
      <c r="D2" s="19"/>
      <c r="E2" s="19"/>
      <c r="F2" s="19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72"/>
      <c r="Z2" s="272"/>
      <c r="AA2" s="272"/>
      <c r="AB2" s="16"/>
    </row>
    <row r="3" spans="2:28" ht="18" customHeight="1">
      <c r="B3" s="16"/>
      <c r="C3" s="19"/>
      <c r="D3" s="659" t="str">
        <f>"บันทึกการประเมินคุณลักษณะอันพึงประสงค์      ภาคเรียนที่ " &amp;" "&amp;ข้อมูลพื้นฐาน!T6&amp; "     "&amp; " ปีการศึกษา "    &amp;ข้อมูลพื้นฐาน!X6</f>
        <v>บันทึกการประเมินคุณลักษณะอันพึงประสงค์      ภาคเรียนที่  1      ปีการศึกษา 2566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272"/>
      <c r="AB3" s="16"/>
    </row>
    <row r="4" spans="2:28" ht="18" customHeight="1">
      <c r="B4" s="16"/>
      <c r="C4" s="19"/>
      <c r="D4" s="659" t="str">
        <f>"วิชา " &amp;ข้อมูลพื้นฐาน!X7&amp; " : " &amp;ข้อมูลพื้นฐาน!T7&amp;"      "&amp;"ชั้น"&amp;ข้อมูลพื้นฐาน!T13</f>
        <v>วิชา ภาษาอังกฤษ : อ 11101      ชั้นมัธยมศึกษาปีที่  2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272"/>
      <c r="AB4" s="16"/>
    </row>
    <row r="5" spans="2:28" ht="4.5" customHeight="1">
      <c r="B5" s="16"/>
      <c r="C5" s="19"/>
      <c r="D5" s="19"/>
      <c r="E5" s="19"/>
      <c r="F5" s="19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72"/>
      <c r="Z5" s="272"/>
      <c r="AA5" s="272"/>
      <c r="AB5" s="16"/>
    </row>
    <row r="6" spans="2:28" s="200" customFormat="1" ht="17.45" customHeight="1">
      <c r="B6" s="226"/>
      <c r="C6" s="202"/>
      <c r="D6" s="719" t="s">
        <v>30</v>
      </c>
      <c r="E6" s="751" t="s">
        <v>32</v>
      </c>
      <c r="F6" s="752"/>
      <c r="G6" s="757" t="s">
        <v>14</v>
      </c>
      <c r="H6" s="758"/>
      <c r="I6" s="758"/>
      <c r="J6" s="758"/>
      <c r="K6" s="758"/>
      <c r="L6" s="758"/>
      <c r="M6" s="758"/>
      <c r="N6" s="758"/>
      <c r="O6" s="758"/>
      <c r="P6" s="758"/>
      <c r="Q6" s="758"/>
      <c r="R6" s="758"/>
      <c r="S6" s="758"/>
      <c r="T6" s="758"/>
      <c r="U6" s="758"/>
      <c r="V6" s="758"/>
      <c r="W6" s="758"/>
      <c r="X6" s="758"/>
      <c r="Y6" s="759" t="s">
        <v>94</v>
      </c>
      <c r="Z6" s="762" t="s">
        <v>9</v>
      </c>
      <c r="AA6" s="274"/>
      <c r="AB6" s="226"/>
    </row>
    <row r="7" spans="2:28" s="200" customFormat="1" ht="17.45" customHeight="1">
      <c r="B7" s="226"/>
      <c r="C7" s="202"/>
      <c r="D7" s="720"/>
      <c r="E7" s="753"/>
      <c r="F7" s="754"/>
      <c r="G7" s="757">
        <v>1</v>
      </c>
      <c r="H7" s="758"/>
      <c r="I7" s="758"/>
      <c r="J7" s="763"/>
      <c r="K7" s="757">
        <v>2</v>
      </c>
      <c r="L7" s="763"/>
      <c r="M7" s="275">
        <v>3</v>
      </c>
      <c r="N7" s="757">
        <v>4</v>
      </c>
      <c r="O7" s="763"/>
      <c r="P7" s="764">
        <v>5</v>
      </c>
      <c r="Q7" s="765"/>
      <c r="R7" s="757">
        <v>6</v>
      </c>
      <c r="S7" s="763"/>
      <c r="T7" s="757">
        <v>7</v>
      </c>
      <c r="U7" s="758"/>
      <c r="V7" s="763"/>
      <c r="W7" s="757">
        <v>8</v>
      </c>
      <c r="X7" s="763"/>
      <c r="Y7" s="760"/>
      <c r="Z7" s="762"/>
      <c r="AA7" s="274"/>
      <c r="AB7" s="226"/>
    </row>
    <row r="8" spans="2:28" s="200" customFormat="1" ht="17.45" customHeight="1">
      <c r="B8" s="226"/>
      <c r="C8" s="202"/>
      <c r="D8" s="720"/>
      <c r="E8" s="753"/>
      <c r="F8" s="754"/>
      <c r="G8" s="356">
        <v>1.1000000000000001</v>
      </c>
      <c r="H8" s="356">
        <v>1.2</v>
      </c>
      <c r="I8" s="356">
        <v>1.3</v>
      </c>
      <c r="J8" s="356">
        <v>1.4</v>
      </c>
      <c r="K8" s="356">
        <v>2.1</v>
      </c>
      <c r="L8" s="356">
        <v>2.2000000000000002</v>
      </c>
      <c r="M8" s="356">
        <v>3.1</v>
      </c>
      <c r="N8" s="356">
        <v>4.0999999999999996</v>
      </c>
      <c r="O8" s="372">
        <v>4.2</v>
      </c>
      <c r="P8" s="372">
        <v>5.0999999999999996</v>
      </c>
      <c r="Q8" s="372">
        <v>5.2</v>
      </c>
      <c r="R8" s="356">
        <v>6.1</v>
      </c>
      <c r="S8" s="356">
        <v>6.2</v>
      </c>
      <c r="T8" s="356">
        <v>7.1</v>
      </c>
      <c r="U8" s="356">
        <v>7.2</v>
      </c>
      <c r="V8" s="356">
        <v>7.3</v>
      </c>
      <c r="W8" s="356">
        <v>8.1</v>
      </c>
      <c r="X8" s="356">
        <v>8.1999999999999993</v>
      </c>
      <c r="Y8" s="760"/>
      <c r="Z8" s="762"/>
      <c r="AA8" s="274"/>
      <c r="AB8" s="226"/>
    </row>
    <row r="9" spans="2:28" s="200" customFormat="1" ht="17.45" customHeight="1">
      <c r="B9" s="226"/>
      <c r="C9" s="202"/>
      <c r="D9" s="721"/>
      <c r="E9" s="755"/>
      <c r="F9" s="756"/>
      <c r="G9" s="356">
        <v>3</v>
      </c>
      <c r="H9" s="356">
        <v>3</v>
      </c>
      <c r="I9" s="356">
        <v>3</v>
      </c>
      <c r="J9" s="356">
        <v>3</v>
      </c>
      <c r="K9" s="356">
        <v>3</v>
      </c>
      <c r="L9" s="356">
        <v>3</v>
      </c>
      <c r="M9" s="356">
        <v>3</v>
      </c>
      <c r="N9" s="356">
        <v>3</v>
      </c>
      <c r="O9" s="373">
        <v>3</v>
      </c>
      <c r="P9" s="373">
        <v>3</v>
      </c>
      <c r="Q9" s="373">
        <v>3</v>
      </c>
      <c r="R9" s="373">
        <v>3</v>
      </c>
      <c r="S9" s="373">
        <v>3</v>
      </c>
      <c r="T9" s="373">
        <v>3</v>
      </c>
      <c r="U9" s="373">
        <v>3</v>
      </c>
      <c r="V9" s="373">
        <v>3</v>
      </c>
      <c r="W9" s="373">
        <v>3</v>
      </c>
      <c r="X9" s="373">
        <v>3</v>
      </c>
      <c r="Y9" s="761"/>
      <c r="Z9" s="762"/>
      <c r="AA9" s="274"/>
      <c r="AB9" s="232"/>
    </row>
    <row r="10" spans="2:28" s="379" customFormat="1" ht="17.100000000000001" customHeight="1">
      <c r="B10" s="374"/>
      <c r="C10" s="375"/>
      <c r="D10" s="376" t="str">
        <f>IF(ข้อมูลนร.2!D7="","",ข้อมูลนร.2!D7)</f>
        <v>1</v>
      </c>
      <c r="E10" s="749" t="str">
        <f>IF(ข้อมูลนร.2!G7="","",ข้อมูลนร.2!G7)</f>
        <v>เด็กชายครูคอม  บ้านสื่อ</v>
      </c>
      <c r="F10" s="750"/>
      <c r="G10" s="136">
        <f>IF(คุณลักษณะ!G10="","",คุณลักษณะ!G10)</f>
        <v>3</v>
      </c>
      <c r="H10" s="136">
        <f>IF(คุณลักษณะ!H10="","",คุณลักษณะ!H10)</f>
        <v>3</v>
      </c>
      <c r="I10" s="136">
        <f>IF(คุณลักษณะ!I10="","",คุณลักษณะ!I10)</f>
        <v>3</v>
      </c>
      <c r="J10" s="136">
        <f>IF(คุณลักษณะ!J10="","",คุณลักษณะ!J10)</f>
        <v>3</v>
      </c>
      <c r="K10" s="136">
        <f>IF(คุณลักษณะ!K10="","",คุณลักษณะ!K10)</f>
        <v>3</v>
      </c>
      <c r="L10" s="136">
        <f>IF(คุณลักษณะ!L10="","",คุณลักษณะ!L10)</f>
        <v>3</v>
      </c>
      <c r="M10" s="136">
        <f>IF(คุณลักษณะ!M10="","",คุณลักษณะ!M10)</f>
        <v>3</v>
      </c>
      <c r="N10" s="136">
        <f>IF(คุณลักษณะ!N10="","",คุณลักษณะ!N10)</f>
        <v>3</v>
      </c>
      <c r="O10" s="136">
        <f>IF(คุณลักษณะ!O10="","",คุณลักษณะ!O10)</f>
        <v>3</v>
      </c>
      <c r="P10" s="136">
        <f>IF(คุณลักษณะ!P10="","",คุณลักษณะ!P10)</f>
        <v>3</v>
      </c>
      <c r="Q10" s="136">
        <f>IF(คุณลักษณะ!Q10="","",คุณลักษณะ!Q10)</f>
        <v>3</v>
      </c>
      <c r="R10" s="136">
        <f>IF(คุณลักษณะ!R10="","",คุณลักษณะ!R10)</f>
        <v>3</v>
      </c>
      <c r="S10" s="136">
        <f>IF(คุณลักษณะ!S10="","",คุณลักษณะ!S10)</f>
        <v>3</v>
      </c>
      <c r="T10" s="136">
        <f>IF(คุณลักษณะ!T10="","",คุณลักษณะ!T10)</f>
        <v>3</v>
      </c>
      <c r="U10" s="136">
        <f>IF(คุณลักษณะ!U10="","",คุณลักษณะ!U10)</f>
        <v>3</v>
      </c>
      <c r="V10" s="136">
        <f>IF(คุณลักษณะ!V10="","",คุณลักษณะ!V10)</f>
        <v>3</v>
      </c>
      <c r="W10" s="136">
        <f>IF(คุณลักษณะ!W10="","",คุณลักษณะ!W10)</f>
        <v>3</v>
      </c>
      <c r="X10" s="136">
        <f>IF(คุณลักษณะ!X10="","",คุณลักษณะ!X10)</f>
        <v>3</v>
      </c>
      <c r="Y10" s="273" t="str">
        <f>IF(คุณลักษณะ!Y10="","",คุณลักษณะ!Y10)</f>
        <v>3</v>
      </c>
      <c r="Z10" s="273" t="str">
        <f>IF(คุณลักษณะ!Z10="","",คุณลักษณะ!Z10)</f>
        <v>ดีเยี่ยม</v>
      </c>
      <c r="AA10" s="377"/>
      <c r="AB10" s="378"/>
    </row>
    <row r="11" spans="2:28" s="379" customFormat="1" ht="17.100000000000001" customHeight="1">
      <c r="B11" s="374"/>
      <c r="C11" s="375"/>
      <c r="D11" s="376" t="str">
        <f>IF(ข้อมูลนร.2!D8="","",ข้อมูลนร.2!D8)</f>
        <v>2</v>
      </c>
      <c r="E11" s="749" t="str">
        <f>IF(ข้อมูลนร.2!G8="","",ข้อมูลนร.2!G8)</f>
        <v>เด็กหญิงบ้านสื่อ  ครูคอม</v>
      </c>
      <c r="F11" s="750"/>
      <c r="G11" s="136">
        <f>IF(คุณลักษณะ!G11="","",คุณลักษณะ!G11)</f>
        <v>2</v>
      </c>
      <c r="H11" s="136">
        <f>IF(คุณลักษณะ!H11="","",คุณลักษณะ!H11)</f>
        <v>2</v>
      </c>
      <c r="I11" s="136">
        <f>IF(คุณลักษณะ!I11="","",คุณลักษณะ!I11)</f>
        <v>2</v>
      </c>
      <c r="J11" s="136">
        <f>IF(คุณลักษณะ!J11="","",คุณลักษณะ!J11)</f>
        <v>2</v>
      </c>
      <c r="K11" s="136">
        <f>IF(คุณลักษณะ!K11="","",คุณลักษณะ!K11)</f>
        <v>1</v>
      </c>
      <c r="L11" s="136">
        <f>IF(คุณลักษณะ!L11="","",คุณลักษณะ!L11)</f>
        <v>1</v>
      </c>
      <c r="M11" s="136">
        <f>IF(คุณลักษณะ!M11="","",คุณลักษณะ!M11)</f>
        <v>2</v>
      </c>
      <c r="N11" s="136">
        <f>IF(คุณลักษณะ!N11="","",คุณลักษณะ!N11)</f>
        <v>1</v>
      </c>
      <c r="O11" s="136">
        <f>IF(คุณลักษณะ!O11="","",คุณลักษณะ!O11)</f>
        <v>2</v>
      </c>
      <c r="P11" s="136">
        <f>IF(คุณลักษณะ!P11="","",คุณลักษณะ!P11)</f>
        <v>3</v>
      </c>
      <c r="Q11" s="136">
        <f>IF(คุณลักษณะ!Q11="","",คุณลักษณะ!Q11)</f>
        <v>2</v>
      </c>
      <c r="R11" s="136">
        <f>IF(คุณลักษณะ!R11="","",คุณลักษณะ!R11)</f>
        <v>2</v>
      </c>
      <c r="S11" s="136">
        <f>IF(คุณลักษณะ!S11="","",คุณลักษณะ!S11)</f>
        <v>2</v>
      </c>
      <c r="T11" s="136">
        <f>IF(คุณลักษณะ!T11="","",คุณลักษณะ!T11)</f>
        <v>3</v>
      </c>
      <c r="U11" s="136">
        <f>IF(คุณลักษณะ!U11="","",คุณลักษณะ!U11)</f>
        <v>3</v>
      </c>
      <c r="V11" s="136">
        <f>IF(คุณลักษณะ!V11="","",คุณลักษณะ!V11)</f>
        <v>3</v>
      </c>
      <c r="W11" s="136">
        <f>IF(คุณลักษณะ!W11="","",คุณลักษณะ!W11)</f>
        <v>3</v>
      </c>
      <c r="X11" s="136">
        <f>IF(คุณลักษณะ!X11="","",คุณลักษณะ!X11)</f>
        <v>3</v>
      </c>
      <c r="Y11" s="273" t="str">
        <f>IF(คุณลักษณะ!Y11="","",คุณลักษณะ!Y11)</f>
        <v>2</v>
      </c>
      <c r="Z11" s="273" t="str">
        <f>IF(คุณลักษณะ!Z11="","",คุณลักษณะ!Z11)</f>
        <v>ดี</v>
      </c>
      <c r="AA11" s="377"/>
      <c r="AB11" s="380"/>
    </row>
    <row r="12" spans="2:28" s="379" customFormat="1" ht="17.100000000000001" customHeight="1">
      <c r="B12" s="374"/>
      <c r="C12" s="375"/>
      <c r="D12" s="376" t="str">
        <f>IF(ข้อมูลนร.2!D9="","",ข้อมูลนร.2!D9)</f>
        <v>3</v>
      </c>
      <c r="E12" s="749" t="str">
        <f>IF(ข้อมูลนร.2!G9="","",ข้อมูลนร.2!G9)</f>
        <v>เด็กหญิงปุยฝ้าย  บ้านสื่อ</v>
      </c>
      <c r="F12" s="750"/>
      <c r="G12" s="136">
        <f>IF(คุณลักษณะ!G12="","",คุณลักษณะ!G12)</f>
        <v>2</v>
      </c>
      <c r="H12" s="136">
        <f>IF(คุณลักษณะ!H12="","",คุณลักษณะ!H12)</f>
        <v>2</v>
      </c>
      <c r="I12" s="136">
        <f>IF(คุณลักษณะ!I12="","",คุณลักษณะ!I12)</f>
        <v>2</v>
      </c>
      <c r="J12" s="136">
        <f>IF(คุณลักษณะ!J12="","",คุณลักษณะ!J12)</f>
        <v>2</v>
      </c>
      <c r="K12" s="136">
        <f>IF(คุณลักษณะ!K12="","",คุณลักษณะ!K12)</f>
        <v>1</v>
      </c>
      <c r="L12" s="136">
        <f>IF(คุณลักษณะ!L12="","",คุณลักษณะ!L12)</f>
        <v>1</v>
      </c>
      <c r="M12" s="136">
        <f>IF(คุณลักษณะ!M12="","",คุณลักษณะ!M12)</f>
        <v>2</v>
      </c>
      <c r="N12" s="136">
        <f>IF(คุณลักษณะ!N12="","",คุณลักษณะ!N12)</f>
        <v>1</v>
      </c>
      <c r="O12" s="136">
        <f>IF(คุณลักษณะ!O12="","",คุณลักษณะ!O12)</f>
        <v>2</v>
      </c>
      <c r="P12" s="136">
        <f>IF(คุณลักษณะ!P12="","",คุณลักษณะ!P12)</f>
        <v>3</v>
      </c>
      <c r="Q12" s="136">
        <f>IF(คุณลักษณะ!Q12="","",คุณลักษณะ!Q12)</f>
        <v>2</v>
      </c>
      <c r="R12" s="136">
        <f>IF(คุณลักษณะ!R12="","",คุณลักษณะ!R12)</f>
        <v>2</v>
      </c>
      <c r="S12" s="136">
        <f>IF(คุณลักษณะ!S12="","",คุณลักษณะ!S12)</f>
        <v>2</v>
      </c>
      <c r="T12" s="136">
        <f>IF(คุณลักษณะ!T12="","",คุณลักษณะ!T12)</f>
        <v>3</v>
      </c>
      <c r="U12" s="136">
        <f>IF(คุณลักษณะ!U12="","",คุณลักษณะ!U12)</f>
        <v>3</v>
      </c>
      <c r="V12" s="136">
        <f>IF(คุณลักษณะ!V12="","",คุณลักษณะ!V12)</f>
        <v>3</v>
      </c>
      <c r="W12" s="136">
        <f>IF(คุณลักษณะ!W12="","",คุณลักษณะ!W12)</f>
        <v>3</v>
      </c>
      <c r="X12" s="136">
        <f>IF(คุณลักษณะ!X12="","",คุณลักษณะ!X12)</f>
        <v>3</v>
      </c>
      <c r="Y12" s="273" t="str">
        <f>IF(คุณลักษณะ!Y12="","",คุณลักษณะ!Y12)</f>
        <v>2</v>
      </c>
      <c r="Z12" s="273" t="str">
        <f>IF(คุณลักษณะ!Z12="","",คุณลักษณะ!Z12)</f>
        <v>ดี</v>
      </c>
      <c r="AA12" s="377"/>
      <c r="AB12" s="374"/>
    </row>
    <row r="13" spans="2:28" s="379" customFormat="1" ht="17.100000000000001" customHeight="1">
      <c r="B13" s="374"/>
      <c r="C13" s="375"/>
      <c r="D13" s="376" t="str">
        <f>IF(ข้อมูลนร.2!D10="","",ข้อมูลนร.2!D10)</f>
        <v/>
      </c>
      <c r="E13" s="749" t="str">
        <f>IF(ข้อมูลนร.2!G10="","",ข้อมูลนร.2!G10)</f>
        <v/>
      </c>
      <c r="F13" s="750"/>
      <c r="G13" s="136" t="str">
        <f>IF(คุณลักษณะ!G13="","",คุณลักษณะ!G13)</f>
        <v/>
      </c>
      <c r="H13" s="136" t="str">
        <f>IF(คุณลักษณะ!H13="","",คุณลักษณะ!H13)</f>
        <v/>
      </c>
      <c r="I13" s="136" t="str">
        <f>IF(คุณลักษณะ!I13="","",คุณลักษณะ!I13)</f>
        <v/>
      </c>
      <c r="J13" s="136" t="str">
        <f>IF(คุณลักษณะ!J13="","",คุณลักษณะ!J13)</f>
        <v/>
      </c>
      <c r="K13" s="136" t="str">
        <f>IF(คุณลักษณะ!K13="","",คุณลักษณะ!K13)</f>
        <v/>
      </c>
      <c r="L13" s="136" t="str">
        <f>IF(คุณลักษณะ!L13="","",คุณลักษณะ!L13)</f>
        <v/>
      </c>
      <c r="M13" s="136" t="str">
        <f>IF(คุณลักษณะ!M13="","",คุณลักษณะ!M13)</f>
        <v/>
      </c>
      <c r="N13" s="136" t="str">
        <f>IF(คุณลักษณะ!N13="","",คุณลักษณะ!N13)</f>
        <v/>
      </c>
      <c r="O13" s="136" t="str">
        <f>IF(คุณลักษณะ!O13="","",คุณลักษณะ!O13)</f>
        <v/>
      </c>
      <c r="P13" s="136" t="str">
        <f>IF(คุณลักษณะ!P13="","",คุณลักษณะ!P13)</f>
        <v/>
      </c>
      <c r="Q13" s="136" t="str">
        <f>IF(คุณลักษณะ!Q13="","",คุณลักษณะ!Q13)</f>
        <v/>
      </c>
      <c r="R13" s="136" t="str">
        <f>IF(คุณลักษณะ!R13="","",คุณลักษณะ!R13)</f>
        <v/>
      </c>
      <c r="S13" s="136" t="str">
        <f>IF(คุณลักษณะ!S13="","",คุณลักษณะ!S13)</f>
        <v/>
      </c>
      <c r="T13" s="136" t="str">
        <f>IF(คุณลักษณะ!T13="","",คุณลักษณะ!T13)</f>
        <v/>
      </c>
      <c r="U13" s="136" t="str">
        <f>IF(คุณลักษณะ!U13="","",คุณลักษณะ!U13)</f>
        <v/>
      </c>
      <c r="V13" s="136" t="str">
        <f>IF(คุณลักษณะ!V13="","",คุณลักษณะ!V13)</f>
        <v/>
      </c>
      <c r="W13" s="136" t="str">
        <f>IF(คุณลักษณะ!W13="","",คุณลักษณะ!W13)</f>
        <v/>
      </c>
      <c r="X13" s="136" t="str">
        <f>IF(คุณลักษณะ!X13="","",คุณลักษณะ!X13)</f>
        <v/>
      </c>
      <c r="Y13" s="273" t="str">
        <f>IF(คุณลักษณะ!Y13="","",คุณลักษณะ!Y13)</f>
        <v/>
      </c>
      <c r="Z13" s="273" t="str">
        <f>IF(คุณลักษณะ!Z13="","",คุณลักษณะ!Z13)</f>
        <v/>
      </c>
      <c r="AA13" s="377"/>
      <c r="AB13" s="374"/>
    </row>
    <row r="14" spans="2:28" s="379" customFormat="1" ht="17.100000000000001" customHeight="1">
      <c r="B14" s="374"/>
      <c r="C14" s="375"/>
      <c r="D14" s="376" t="str">
        <f>IF(ข้อมูลนร.2!D11="","",ข้อมูลนร.2!D11)</f>
        <v/>
      </c>
      <c r="E14" s="749" t="str">
        <f>IF(ข้อมูลนร.2!G11="","",ข้อมูลนร.2!G11)</f>
        <v/>
      </c>
      <c r="F14" s="750"/>
      <c r="G14" s="136" t="str">
        <f>IF(คุณลักษณะ!G14="","",คุณลักษณะ!G14)</f>
        <v/>
      </c>
      <c r="H14" s="136" t="str">
        <f>IF(คุณลักษณะ!H14="","",คุณลักษณะ!H14)</f>
        <v/>
      </c>
      <c r="I14" s="136" t="str">
        <f>IF(คุณลักษณะ!I14="","",คุณลักษณะ!I14)</f>
        <v/>
      </c>
      <c r="J14" s="136" t="str">
        <f>IF(คุณลักษณะ!J14="","",คุณลักษณะ!J14)</f>
        <v/>
      </c>
      <c r="K14" s="136" t="str">
        <f>IF(คุณลักษณะ!K14="","",คุณลักษณะ!K14)</f>
        <v/>
      </c>
      <c r="L14" s="136" t="str">
        <f>IF(คุณลักษณะ!L14="","",คุณลักษณะ!L14)</f>
        <v/>
      </c>
      <c r="M14" s="136" t="str">
        <f>IF(คุณลักษณะ!M14="","",คุณลักษณะ!M14)</f>
        <v/>
      </c>
      <c r="N14" s="136" t="str">
        <f>IF(คุณลักษณะ!N14="","",คุณลักษณะ!N14)</f>
        <v/>
      </c>
      <c r="O14" s="136" t="str">
        <f>IF(คุณลักษณะ!O14="","",คุณลักษณะ!O14)</f>
        <v/>
      </c>
      <c r="P14" s="136" t="str">
        <f>IF(คุณลักษณะ!P14="","",คุณลักษณะ!P14)</f>
        <v/>
      </c>
      <c r="Q14" s="136" t="str">
        <f>IF(คุณลักษณะ!Q14="","",คุณลักษณะ!Q14)</f>
        <v/>
      </c>
      <c r="R14" s="136" t="str">
        <f>IF(คุณลักษณะ!R14="","",คุณลักษณะ!R14)</f>
        <v/>
      </c>
      <c r="S14" s="136" t="str">
        <f>IF(คุณลักษณะ!S14="","",คุณลักษณะ!S14)</f>
        <v/>
      </c>
      <c r="T14" s="136" t="str">
        <f>IF(คุณลักษณะ!T14="","",คุณลักษณะ!T14)</f>
        <v/>
      </c>
      <c r="U14" s="136" t="str">
        <f>IF(คุณลักษณะ!U14="","",คุณลักษณะ!U14)</f>
        <v/>
      </c>
      <c r="V14" s="136" t="str">
        <f>IF(คุณลักษณะ!V14="","",คุณลักษณะ!V14)</f>
        <v/>
      </c>
      <c r="W14" s="136" t="str">
        <f>IF(คุณลักษณะ!W14="","",คุณลักษณะ!W14)</f>
        <v/>
      </c>
      <c r="X14" s="136" t="str">
        <f>IF(คุณลักษณะ!X14="","",คุณลักษณะ!X14)</f>
        <v/>
      </c>
      <c r="Y14" s="273" t="str">
        <f>IF(คุณลักษณะ!Y14="","",คุณลักษณะ!Y14)</f>
        <v/>
      </c>
      <c r="Z14" s="273" t="str">
        <f>IF(คุณลักษณะ!Z14="","",คุณลักษณะ!Z14)</f>
        <v/>
      </c>
      <c r="AA14" s="377"/>
      <c r="AB14" s="374"/>
    </row>
    <row r="15" spans="2:28" s="379" customFormat="1" ht="17.100000000000001" customHeight="1">
      <c r="B15" s="374"/>
      <c r="C15" s="375"/>
      <c r="D15" s="376" t="str">
        <f>IF(ข้อมูลนร.2!D12="","",ข้อมูลนร.2!D12)</f>
        <v/>
      </c>
      <c r="E15" s="749" t="str">
        <f>IF(ข้อมูลนร.2!G12="","",ข้อมูลนร.2!G12)</f>
        <v/>
      </c>
      <c r="F15" s="750"/>
      <c r="G15" s="136" t="str">
        <f>IF(คุณลักษณะ!G15="","",คุณลักษณะ!G15)</f>
        <v/>
      </c>
      <c r="H15" s="136" t="str">
        <f>IF(คุณลักษณะ!H15="","",คุณลักษณะ!H15)</f>
        <v/>
      </c>
      <c r="I15" s="136" t="str">
        <f>IF(คุณลักษณะ!I15="","",คุณลักษณะ!I15)</f>
        <v/>
      </c>
      <c r="J15" s="136" t="str">
        <f>IF(คุณลักษณะ!J15="","",คุณลักษณะ!J15)</f>
        <v/>
      </c>
      <c r="K15" s="136" t="str">
        <f>IF(คุณลักษณะ!K15="","",คุณลักษณะ!K15)</f>
        <v/>
      </c>
      <c r="L15" s="136" t="str">
        <f>IF(คุณลักษณะ!L15="","",คุณลักษณะ!L15)</f>
        <v/>
      </c>
      <c r="M15" s="136" t="str">
        <f>IF(คุณลักษณะ!M15="","",คุณลักษณะ!M15)</f>
        <v/>
      </c>
      <c r="N15" s="136" t="str">
        <f>IF(คุณลักษณะ!N15="","",คุณลักษณะ!N15)</f>
        <v/>
      </c>
      <c r="O15" s="136" t="str">
        <f>IF(คุณลักษณะ!O15="","",คุณลักษณะ!O15)</f>
        <v/>
      </c>
      <c r="P15" s="136" t="str">
        <f>IF(คุณลักษณะ!P15="","",คุณลักษณะ!P15)</f>
        <v/>
      </c>
      <c r="Q15" s="136" t="str">
        <f>IF(คุณลักษณะ!Q15="","",คุณลักษณะ!Q15)</f>
        <v/>
      </c>
      <c r="R15" s="136" t="str">
        <f>IF(คุณลักษณะ!R15="","",คุณลักษณะ!R15)</f>
        <v/>
      </c>
      <c r="S15" s="136" t="str">
        <f>IF(คุณลักษณะ!S15="","",คุณลักษณะ!S15)</f>
        <v/>
      </c>
      <c r="T15" s="136" t="str">
        <f>IF(คุณลักษณะ!T15="","",คุณลักษณะ!T15)</f>
        <v/>
      </c>
      <c r="U15" s="136" t="str">
        <f>IF(คุณลักษณะ!U15="","",คุณลักษณะ!U15)</f>
        <v/>
      </c>
      <c r="V15" s="136" t="str">
        <f>IF(คุณลักษณะ!V15="","",คุณลักษณะ!V15)</f>
        <v/>
      </c>
      <c r="W15" s="136" t="str">
        <f>IF(คุณลักษณะ!W15="","",คุณลักษณะ!W15)</f>
        <v/>
      </c>
      <c r="X15" s="136" t="str">
        <f>IF(คุณลักษณะ!X15="","",คุณลักษณะ!X15)</f>
        <v/>
      </c>
      <c r="Y15" s="273" t="str">
        <f>IF(คุณลักษณะ!Y15="","",คุณลักษณะ!Y15)</f>
        <v/>
      </c>
      <c r="Z15" s="273" t="str">
        <f>IF(คุณลักษณะ!Z15="","",คุณลักษณะ!Z15)</f>
        <v/>
      </c>
      <c r="AA15" s="377"/>
      <c r="AB15" s="374"/>
    </row>
    <row r="16" spans="2:28" s="379" customFormat="1" ht="17.100000000000001" customHeight="1">
      <c r="B16" s="374"/>
      <c r="C16" s="375"/>
      <c r="D16" s="376" t="str">
        <f>IF(ข้อมูลนร.2!D13="","",ข้อมูลนร.2!D13)</f>
        <v/>
      </c>
      <c r="E16" s="749" t="str">
        <f>IF(ข้อมูลนร.2!G13="","",ข้อมูลนร.2!G13)</f>
        <v/>
      </c>
      <c r="F16" s="750"/>
      <c r="G16" s="136" t="str">
        <f>IF(คุณลักษณะ!G16="","",คุณลักษณะ!G16)</f>
        <v/>
      </c>
      <c r="H16" s="136" t="str">
        <f>IF(คุณลักษณะ!H16="","",คุณลักษณะ!H16)</f>
        <v/>
      </c>
      <c r="I16" s="136" t="str">
        <f>IF(คุณลักษณะ!I16="","",คุณลักษณะ!I16)</f>
        <v/>
      </c>
      <c r="J16" s="136" t="str">
        <f>IF(คุณลักษณะ!J16="","",คุณลักษณะ!J16)</f>
        <v/>
      </c>
      <c r="K16" s="136" t="str">
        <f>IF(คุณลักษณะ!K16="","",คุณลักษณะ!K16)</f>
        <v/>
      </c>
      <c r="L16" s="136" t="str">
        <f>IF(คุณลักษณะ!L16="","",คุณลักษณะ!L16)</f>
        <v/>
      </c>
      <c r="M16" s="136" t="str">
        <f>IF(คุณลักษณะ!M16="","",คุณลักษณะ!M16)</f>
        <v/>
      </c>
      <c r="N16" s="136" t="str">
        <f>IF(คุณลักษณะ!N16="","",คุณลักษณะ!N16)</f>
        <v/>
      </c>
      <c r="O16" s="136" t="str">
        <f>IF(คุณลักษณะ!O16="","",คุณลักษณะ!O16)</f>
        <v/>
      </c>
      <c r="P16" s="136" t="str">
        <f>IF(คุณลักษณะ!P16="","",คุณลักษณะ!P16)</f>
        <v/>
      </c>
      <c r="Q16" s="136" t="str">
        <f>IF(คุณลักษณะ!Q16="","",คุณลักษณะ!Q16)</f>
        <v/>
      </c>
      <c r="R16" s="136" t="str">
        <f>IF(คุณลักษณะ!R16="","",คุณลักษณะ!R16)</f>
        <v/>
      </c>
      <c r="S16" s="136" t="str">
        <f>IF(คุณลักษณะ!S16="","",คุณลักษณะ!S16)</f>
        <v/>
      </c>
      <c r="T16" s="136" t="str">
        <f>IF(คุณลักษณะ!T16="","",คุณลักษณะ!T16)</f>
        <v/>
      </c>
      <c r="U16" s="136" t="str">
        <f>IF(คุณลักษณะ!U16="","",คุณลักษณะ!U16)</f>
        <v/>
      </c>
      <c r="V16" s="136" t="str">
        <f>IF(คุณลักษณะ!V16="","",คุณลักษณะ!V16)</f>
        <v/>
      </c>
      <c r="W16" s="136" t="str">
        <f>IF(คุณลักษณะ!W16="","",คุณลักษณะ!W16)</f>
        <v/>
      </c>
      <c r="X16" s="136" t="str">
        <f>IF(คุณลักษณะ!X16="","",คุณลักษณะ!X16)</f>
        <v/>
      </c>
      <c r="Y16" s="273" t="str">
        <f>IF(คุณลักษณะ!Y16="","",คุณลักษณะ!Y16)</f>
        <v/>
      </c>
      <c r="Z16" s="273" t="str">
        <f>IF(คุณลักษณะ!Z16="","",คุณลักษณะ!Z16)</f>
        <v/>
      </c>
      <c r="AA16" s="377"/>
      <c r="AB16" s="374"/>
    </row>
    <row r="17" spans="2:28" s="379" customFormat="1" ht="17.100000000000001" customHeight="1">
      <c r="B17" s="374"/>
      <c r="C17" s="375"/>
      <c r="D17" s="376" t="str">
        <f>IF(ข้อมูลนร.2!D14="","",ข้อมูลนร.2!D14)</f>
        <v/>
      </c>
      <c r="E17" s="749" t="str">
        <f>IF(ข้อมูลนร.2!G14="","",ข้อมูลนร.2!G14)</f>
        <v/>
      </c>
      <c r="F17" s="750"/>
      <c r="G17" s="136" t="str">
        <f>IF(คุณลักษณะ!G17="","",คุณลักษณะ!G17)</f>
        <v/>
      </c>
      <c r="H17" s="136" t="str">
        <f>IF(คุณลักษณะ!H17="","",คุณลักษณะ!H17)</f>
        <v/>
      </c>
      <c r="I17" s="136" t="str">
        <f>IF(คุณลักษณะ!I17="","",คุณลักษณะ!I17)</f>
        <v/>
      </c>
      <c r="J17" s="136" t="str">
        <f>IF(คุณลักษณะ!J17="","",คุณลักษณะ!J17)</f>
        <v/>
      </c>
      <c r="K17" s="136" t="str">
        <f>IF(คุณลักษณะ!K17="","",คุณลักษณะ!K17)</f>
        <v/>
      </c>
      <c r="L17" s="136" t="str">
        <f>IF(คุณลักษณะ!L17="","",คุณลักษณะ!L17)</f>
        <v/>
      </c>
      <c r="M17" s="136" t="str">
        <f>IF(คุณลักษณะ!M17="","",คุณลักษณะ!M17)</f>
        <v/>
      </c>
      <c r="N17" s="136" t="str">
        <f>IF(คุณลักษณะ!N17="","",คุณลักษณะ!N17)</f>
        <v/>
      </c>
      <c r="O17" s="136" t="str">
        <f>IF(คุณลักษณะ!O17="","",คุณลักษณะ!O17)</f>
        <v/>
      </c>
      <c r="P17" s="136" t="str">
        <f>IF(คุณลักษณะ!P17="","",คุณลักษณะ!P17)</f>
        <v/>
      </c>
      <c r="Q17" s="136" t="str">
        <f>IF(คุณลักษณะ!Q17="","",คุณลักษณะ!Q17)</f>
        <v/>
      </c>
      <c r="R17" s="136" t="str">
        <f>IF(คุณลักษณะ!R17="","",คุณลักษณะ!R17)</f>
        <v/>
      </c>
      <c r="S17" s="136" t="str">
        <f>IF(คุณลักษณะ!S17="","",คุณลักษณะ!S17)</f>
        <v/>
      </c>
      <c r="T17" s="136" t="str">
        <f>IF(คุณลักษณะ!T17="","",คุณลักษณะ!T17)</f>
        <v/>
      </c>
      <c r="U17" s="136" t="str">
        <f>IF(คุณลักษณะ!U17="","",คุณลักษณะ!U17)</f>
        <v/>
      </c>
      <c r="V17" s="136" t="str">
        <f>IF(คุณลักษณะ!V17="","",คุณลักษณะ!V17)</f>
        <v/>
      </c>
      <c r="W17" s="136" t="str">
        <f>IF(คุณลักษณะ!W17="","",คุณลักษณะ!W17)</f>
        <v/>
      </c>
      <c r="X17" s="136" t="str">
        <f>IF(คุณลักษณะ!X17="","",คุณลักษณะ!X17)</f>
        <v/>
      </c>
      <c r="Y17" s="273" t="str">
        <f>IF(คุณลักษณะ!Y17="","",คุณลักษณะ!Y17)</f>
        <v/>
      </c>
      <c r="Z17" s="273" t="str">
        <f>IF(คุณลักษณะ!Z17="","",คุณลักษณะ!Z17)</f>
        <v/>
      </c>
      <c r="AA17" s="377"/>
      <c r="AB17" s="374"/>
    </row>
    <row r="18" spans="2:28" s="379" customFormat="1" ht="17.100000000000001" customHeight="1">
      <c r="B18" s="374"/>
      <c r="C18" s="375"/>
      <c r="D18" s="376" t="str">
        <f>IF(ข้อมูลนร.2!D15="","",ข้อมูลนร.2!D15)</f>
        <v/>
      </c>
      <c r="E18" s="749" t="str">
        <f>IF(ข้อมูลนร.2!G15="","",ข้อมูลนร.2!G15)</f>
        <v/>
      </c>
      <c r="F18" s="750"/>
      <c r="G18" s="136" t="str">
        <f>IF(คุณลักษณะ!G18="","",คุณลักษณะ!G18)</f>
        <v/>
      </c>
      <c r="H18" s="136" t="str">
        <f>IF(คุณลักษณะ!H18="","",คุณลักษณะ!H18)</f>
        <v/>
      </c>
      <c r="I18" s="136" t="str">
        <f>IF(คุณลักษณะ!I18="","",คุณลักษณะ!I18)</f>
        <v/>
      </c>
      <c r="J18" s="136" t="str">
        <f>IF(คุณลักษณะ!J18="","",คุณลักษณะ!J18)</f>
        <v/>
      </c>
      <c r="K18" s="136" t="str">
        <f>IF(คุณลักษณะ!K18="","",คุณลักษณะ!K18)</f>
        <v/>
      </c>
      <c r="L18" s="136" t="str">
        <f>IF(คุณลักษณะ!L18="","",คุณลักษณะ!L18)</f>
        <v/>
      </c>
      <c r="M18" s="136" t="str">
        <f>IF(คุณลักษณะ!M18="","",คุณลักษณะ!M18)</f>
        <v/>
      </c>
      <c r="N18" s="136" t="str">
        <f>IF(คุณลักษณะ!N18="","",คุณลักษณะ!N18)</f>
        <v/>
      </c>
      <c r="O18" s="136" t="str">
        <f>IF(คุณลักษณะ!O18="","",คุณลักษณะ!O18)</f>
        <v/>
      </c>
      <c r="P18" s="136" t="str">
        <f>IF(คุณลักษณะ!P18="","",คุณลักษณะ!P18)</f>
        <v/>
      </c>
      <c r="Q18" s="136" t="str">
        <f>IF(คุณลักษณะ!Q18="","",คุณลักษณะ!Q18)</f>
        <v/>
      </c>
      <c r="R18" s="136" t="str">
        <f>IF(คุณลักษณะ!R18="","",คุณลักษณะ!R18)</f>
        <v/>
      </c>
      <c r="S18" s="136" t="str">
        <f>IF(คุณลักษณะ!S18="","",คุณลักษณะ!S18)</f>
        <v/>
      </c>
      <c r="T18" s="136" t="str">
        <f>IF(คุณลักษณะ!T18="","",คุณลักษณะ!T18)</f>
        <v/>
      </c>
      <c r="U18" s="136" t="str">
        <f>IF(คุณลักษณะ!U18="","",คุณลักษณะ!U18)</f>
        <v/>
      </c>
      <c r="V18" s="136" t="str">
        <f>IF(คุณลักษณะ!V18="","",คุณลักษณะ!V18)</f>
        <v/>
      </c>
      <c r="W18" s="136" t="str">
        <f>IF(คุณลักษณะ!W18="","",คุณลักษณะ!W18)</f>
        <v/>
      </c>
      <c r="X18" s="136" t="str">
        <f>IF(คุณลักษณะ!X18="","",คุณลักษณะ!X18)</f>
        <v/>
      </c>
      <c r="Y18" s="273" t="str">
        <f>IF(คุณลักษณะ!Y18="","",คุณลักษณะ!Y18)</f>
        <v/>
      </c>
      <c r="Z18" s="273" t="str">
        <f>IF(คุณลักษณะ!Z18="","",คุณลักษณะ!Z18)</f>
        <v/>
      </c>
      <c r="AA18" s="377"/>
      <c r="AB18" s="374"/>
    </row>
    <row r="19" spans="2:28" s="379" customFormat="1" ht="17.100000000000001" customHeight="1">
      <c r="B19" s="374"/>
      <c r="C19" s="375"/>
      <c r="D19" s="376" t="str">
        <f>IF(ข้อมูลนร.2!D16="","",ข้อมูลนร.2!D16)</f>
        <v/>
      </c>
      <c r="E19" s="749" t="str">
        <f>IF(ข้อมูลนร.2!G16="","",ข้อมูลนร.2!G16)</f>
        <v/>
      </c>
      <c r="F19" s="750"/>
      <c r="G19" s="136" t="str">
        <f>IF(คุณลักษณะ!G19="","",คุณลักษณะ!G19)</f>
        <v/>
      </c>
      <c r="H19" s="136" t="str">
        <f>IF(คุณลักษณะ!H19="","",คุณลักษณะ!H19)</f>
        <v/>
      </c>
      <c r="I19" s="136" t="str">
        <f>IF(คุณลักษณะ!I19="","",คุณลักษณะ!I19)</f>
        <v/>
      </c>
      <c r="J19" s="136" t="str">
        <f>IF(คุณลักษณะ!J19="","",คุณลักษณะ!J19)</f>
        <v/>
      </c>
      <c r="K19" s="136" t="str">
        <f>IF(คุณลักษณะ!K19="","",คุณลักษณะ!K19)</f>
        <v/>
      </c>
      <c r="L19" s="136" t="str">
        <f>IF(คุณลักษณะ!L19="","",คุณลักษณะ!L19)</f>
        <v/>
      </c>
      <c r="M19" s="136" t="str">
        <f>IF(คุณลักษณะ!M19="","",คุณลักษณะ!M19)</f>
        <v/>
      </c>
      <c r="N19" s="136" t="str">
        <f>IF(คุณลักษณะ!N19="","",คุณลักษณะ!N19)</f>
        <v/>
      </c>
      <c r="O19" s="136" t="str">
        <f>IF(คุณลักษณะ!O19="","",คุณลักษณะ!O19)</f>
        <v/>
      </c>
      <c r="P19" s="136" t="str">
        <f>IF(คุณลักษณะ!P19="","",คุณลักษณะ!P19)</f>
        <v/>
      </c>
      <c r="Q19" s="136" t="str">
        <f>IF(คุณลักษณะ!Q19="","",คุณลักษณะ!Q19)</f>
        <v/>
      </c>
      <c r="R19" s="136" t="str">
        <f>IF(คุณลักษณะ!R19="","",คุณลักษณะ!R19)</f>
        <v/>
      </c>
      <c r="S19" s="136" t="str">
        <f>IF(คุณลักษณะ!S19="","",คุณลักษณะ!S19)</f>
        <v/>
      </c>
      <c r="T19" s="136" t="str">
        <f>IF(คุณลักษณะ!T19="","",คุณลักษณะ!T19)</f>
        <v/>
      </c>
      <c r="U19" s="136" t="str">
        <f>IF(คุณลักษณะ!U19="","",คุณลักษณะ!U19)</f>
        <v/>
      </c>
      <c r="V19" s="136" t="str">
        <f>IF(คุณลักษณะ!V19="","",คุณลักษณะ!V19)</f>
        <v/>
      </c>
      <c r="W19" s="136" t="str">
        <f>IF(คุณลักษณะ!W19="","",คุณลักษณะ!W19)</f>
        <v/>
      </c>
      <c r="X19" s="136" t="str">
        <f>IF(คุณลักษณะ!X19="","",คุณลักษณะ!X19)</f>
        <v/>
      </c>
      <c r="Y19" s="273" t="str">
        <f>IF(คุณลักษณะ!Y19="","",คุณลักษณะ!Y19)</f>
        <v/>
      </c>
      <c r="Z19" s="273" t="str">
        <f>IF(คุณลักษณะ!Z19="","",คุณลักษณะ!Z19)</f>
        <v/>
      </c>
      <c r="AA19" s="377"/>
      <c r="AB19" s="374"/>
    </row>
    <row r="20" spans="2:28" s="379" customFormat="1" ht="17.100000000000001" customHeight="1">
      <c r="B20" s="374"/>
      <c r="C20" s="375"/>
      <c r="D20" s="376" t="str">
        <f>IF(ข้อมูลนร.2!D17="","",ข้อมูลนร.2!D17)</f>
        <v/>
      </c>
      <c r="E20" s="749" t="str">
        <f>IF(ข้อมูลนร.2!G17="","",ข้อมูลนร.2!G17)</f>
        <v/>
      </c>
      <c r="F20" s="750"/>
      <c r="G20" s="136" t="str">
        <f>IF(คุณลักษณะ!G20="","",คุณลักษณะ!G20)</f>
        <v/>
      </c>
      <c r="H20" s="136" t="str">
        <f>IF(คุณลักษณะ!H20="","",คุณลักษณะ!H20)</f>
        <v/>
      </c>
      <c r="I20" s="136" t="str">
        <f>IF(คุณลักษณะ!I20="","",คุณลักษณะ!I20)</f>
        <v/>
      </c>
      <c r="J20" s="136" t="str">
        <f>IF(คุณลักษณะ!J20="","",คุณลักษณะ!J20)</f>
        <v/>
      </c>
      <c r="K20" s="136" t="str">
        <f>IF(คุณลักษณะ!K20="","",คุณลักษณะ!K20)</f>
        <v/>
      </c>
      <c r="L20" s="136" t="str">
        <f>IF(คุณลักษณะ!L20="","",คุณลักษณะ!L20)</f>
        <v/>
      </c>
      <c r="M20" s="136" t="str">
        <f>IF(คุณลักษณะ!M20="","",คุณลักษณะ!M20)</f>
        <v/>
      </c>
      <c r="N20" s="136" t="str">
        <f>IF(คุณลักษณะ!N20="","",คุณลักษณะ!N20)</f>
        <v/>
      </c>
      <c r="O20" s="136" t="str">
        <f>IF(คุณลักษณะ!O20="","",คุณลักษณะ!O20)</f>
        <v/>
      </c>
      <c r="P20" s="136" t="str">
        <f>IF(คุณลักษณะ!P20="","",คุณลักษณะ!P20)</f>
        <v/>
      </c>
      <c r="Q20" s="136" t="str">
        <f>IF(คุณลักษณะ!Q20="","",คุณลักษณะ!Q20)</f>
        <v/>
      </c>
      <c r="R20" s="136" t="str">
        <f>IF(คุณลักษณะ!R20="","",คุณลักษณะ!R20)</f>
        <v/>
      </c>
      <c r="S20" s="136" t="str">
        <f>IF(คุณลักษณะ!S20="","",คุณลักษณะ!S20)</f>
        <v/>
      </c>
      <c r="T20" s="136" t="str">
        <f>IF(คุณลักษณะ!T20="","",คุณลักษณะ!T20)</f>
        <v/>
      </c>
      <c r="U20" s="136" t="str">
        <f>IF(คุณลักษณะ!U20="","",คุณลักษณะ!U20)</f>
        <v/>
      </c>
      <c r="V20" s="136" t="str">
        <f>IF(คุณลักษณะ!V20="","",คุณลักษณะ!V20)</f>
        <v/>
      </c>
      <c r="W20" s="136" t="str">
        <f>IF(คุณลักษณะ!W20="","",คุณลักษณะ!W20)</f>
        <v/>
      </c>
      <c r="X20" s="136" t="str">
        <f>IF(คุณลักษณะ!X20="","",คุณลักษณะ!X20)</f>
        <v/>
      </c>
      <c r="Y20" s="273" t="str">
        <f>IF(คุณลักษณะ!Y20="","",คุณลักษณะ!Y20)</f>
        <v/>
      </c>
      <c r="Z20" s="273" t="str">
        <f>IF(คุณลักษณะ!Z20="","",คุณลักษณะ!Z20)</f>
        <v/>
      </c>
      <c r="AA20" s="377"/>
      <c r="AB20" s="374"/>
    </row>
    <row r="21" spans="2:28" s="379" customFormat="1" ht="17.100000000000001" customHeight="1">
      <c r="B21" s="374"/>
      <c r="C21" s="375"/>
      <c r="D21" s="376" t="str">
        <f>IF(ข้อมูลนร.2!D18="","",ข้อมูลนร.2!D18)</f>
        <v/>
      </c>
      <c r="E21" s="749" t="str">
        <f>IF(ข้อมูลนร.2!G18="","",ข้อมูลนร.2!G18)</f>
        <v/>
      </c>
      <c r="F21" s="750"/>
      <c r="G21" s="136" t="str">
        <f>IF(คุณลักษณะ!G21="","",คุณลักษณะ!G21)</f>
        <v/>
      </c>
      <c r="H21" s="136" t="str">
        <f>IF(คุณลักษณะ!H21="","",คุณลักษณะ!H21)</f>
        <v/>
      </c>
      <c r="I21" s="136" t="str">
        <f>IF(คุณลักษณะ!I21="","",คุณลักษณะ!I21)</f>
        <v/>
      </c>
      <c r="J21" s="136" t="str">
        <f>IF(คุณลักษณะ!J21="","",คุณลักษณะ!J21)</f>
        <v/>
      </c>
      <c r="K21" s="136" t="str">
        <f>IF(คุณลักษณะ!K21="","",คุณลักษณะ!K21)</f>
        <v/>
      </c>
      <c r="L21" s="136" t="str">
        <f>IF(คุณลักษณะ!L21="","",คุณลักษณะ!L21)</f>
        <v/>
      </c>
      <c r="M21" s="136" t="str">
        <f>IF(คุณลักษณะ!M21="","",คุณลักษณะ!M21)</f>
        <v/>
      </c>
      <c r="N21" s="136" t="str">
        <f>IF(คุณลักษณะ!N21="","",คุณลักษณะ!N21)</f>
        <v/>
      </c>
      <c r="O21" s="136" t="str">
        <f>IF(คุณลักษณะ!O21="","",คุณลักษณะ!O21)</f>
        <v/>
      </c>
      <c r="P21" s="136" t="str">
        <f>IF(คุณลักษณะ!P21="","",คุณลักษณะ!P21)</f>
        <v/>
      </c>
      <c r="Q21" s="136" t="str">
        <f>IF(คุณลักษณะ!Q21="","",คุณลักษณะ!Q21)</f>
        <v/>
      </c>
      <c r="R21" s="136" t="str">
        <f>IF(คุณลักษณะ!R21="","",คุณลักษณะ!R21)</f>
        <v/>
      </c>
      <c r="S21" s="136" t="str">
        <f>IF(คุณลักษณะ!S21="","",คุณลักษณะ!S21)</f>
        <v/>
      </c>
      <c r="T21" s="136" t="str">
        <f>IF(คุณลักษณะ!T21="","",คุณลักษณะ!T21)</f>
        <v/>
      </c>
      <c r="U21" s="136" t="str">
        <f>IF(คุณลักษณะ!U21="","",คุณลักษณะ!U21)</f>
        <v/>
      </c>
      <c r="V21" s="136" t="str">
        <f>IF(คุณลักษณะ!V21="","",คุณลักษณะ!V21)</f>
        <v/>
      </c>
      <c r="W21" s="136" t="str">
        <f>IF(คุณลักษณะ!W21="","",คุณลักษณะ!W21)</f>
        <v/>
      </c>
      <c r="X21" s="136" t="str">
        <f>IF(คุณลักษณะ!X21="","",คุณลักษณะ!X21)</f>
        <v/>
      </c>
      <c r="Y21" s="273" t="str">
        <f>IF(คุณลักษณะ!Y21="","",คุณลักษณะ!Y21)</f>
        <v/>
      </c>
      <c r="Z21" s="273" t="str">
        <f>IF(คุณลักษณะ!Z21="","",คุณลักษณะ!Z21)</f>
        <v/>
      </c>
      <c r="AA21" s="377"/>
      <c r="AB21" s="374"/>
    </row>
    <row r="22" spans="2:28" s="379" customFormat="1" ht="17.100000000000001" customHeight="1">
      <c r="B22" s="374"/>
      <c r="C22" s="375"/>
      <c r="D22" s="376" t="str">
        <f>IF(ข้อมูลนร.2!D19="","",ข้อมูลนร.2!D19)</f>
        <v/>
      </c>
      <c r="E22" s="749" t="str">
        <f>IF(ข้อมูลนร.2!G19="","",ข้อมูลนร.2!G19)</f>
        <v/>
      </c>
      <c r="F22" s="750"/>
      <c r="G22" s="136" t="str">
        <f>IF(คุณลักษณะ!G22="","",คุณลักษณะ!G22)</f>
        <v/>
      </c>
      <c r="H22" s="136" t="str">
        <f>IF(คุณลักษณะ!H22="","",คุณลักษณะ!H22)</f>
        <v/>
      </c>
      <c r="I22" s="136" t="str">
        <f>IF(คุณลักษณะ!I22="","",คุณลักษณะ!I22)</f>
        <v/>
      </c>
      <c r="J22" s="136" t="str">
        <f>IF(คุณลักษณะ!J22="","",คุณลักษณะ!J22)</f>
        <v/>
      </c>
      <c r="K22" s="136" t="str">
        <f>IF(คุณลักษณะ!K22="","",คุณลักษณะ!K22)</f>
        <v/>
      </c>
      <c r="L22" s="136" t="str">
        <f>IF(คุณลักษณะ!L22="","",คุณลักษณะ!L22)</f>
        <v/>
      </c>
      <c r="M22" s="136" t="str">
        <f>IF(คุณลักษณะ!M22="","",คุณลักษณะ!M22)</f>
        <v/>
      </c>
      <c r="N22" s="136" t="str">
        <f>IF(คุณลักษณะ!N22="","",คุณลักษณะ!N22)</f>
        <v/>
      </c>
      <c r="O22" s="136" t="str">
        <f>IF(คุณลักษณะ!O22="","",คุณลักษณะ!O22)</f>
        <v/>
      </c>
      <c r="P22" s="136" t="str">
        <f>IF(คุณลักษณะ!P22="","",คุณลักษณะ!P22)</f>
        <v/>
      </c>
      <c r="Q22" s="136" t="str">
        <f>IF(คุณลักษณะ!Q22="","",คุณลักษณะ!Q22)</f>
        <v/>
      </c>
      <c r="R22" s="136" t="str">
        <f>IF(คุณลักษณะ!R22="","",คุณลักษณะ!R22)</f>
        <v/>
      </c>
      <c r="S22" s="136" t="str">
        <f>IF(คุณลักษณะ!S22="","",คุณลักษณะ!S22)</f>
        <v/>
      </c>
      <c r="T22" s="136" t="str">
        <f>IF(คุณลักษณะ!T22="","",คุณลักษณะ!T22)</f>
        <v/>
      </c>
      <c r="U22" s="136" t="str">
        <f>IF(คุณลักษณะ!U22="","",คุณลักษณะ!U22)</f>
        <v/>
      </c>
      <c r="V22" s="136" t="str">
        <f>IF(คุณลักษณะ!V22="","",คุณลักษณะ!V22)</f>
        <v/>
      </c>
      <c r="W22" s="136" t="str">
        <f>IF(คุณลักษณะ!W22="","",คุณลักษณะ!W22)</f>
        <v/>
      </c>
      <c r="X22" s="136" t="str">
        <f>IF(คุณลักษณะ!X22="","",คุณลักษณะ!X22)</f>
        <v/>
      </c>
      <c r="Y22" s="273" t="str">
        <f>IF(คุณลักษณะ!Y22="","",คุณลักษณะ!Y22)</f>
        <v/>
      </c>
      <c r="Z22" s="273" t="str">
        <f>IF(คุณลักษณะ!Z22="","",คุณลักษณะ!Z22)</f>
        <v/>
      </c>
      <c r="AA22" s="377"/>
      <c r="AB22" s="374"/>
    </row>
    <row r="23" spans="2:28" s="379" customFormat="1" ht="17.100000000000001" customHeight="1">
      <c r="B23" s="374"/>
      <c r="C23" s="375"/>
      <c r="D23" s="376" t="str">
        <f>IF(ข้อมูลนร.2!D20="","",ข้อมูลนร.2!D20)</f>
        <v/>
      </c>
      <c r="E23" s="749" t="str">
        <f>IF(ข้อมูลนร.2!G20="","",ข้อมูลนร.2!G20)</f>
        <v/>
      </c>
      <c r="F23" s="750"/>
      <c r="G23" s="136" t="str">
        <f>IF(คุณลักษณะ!G23="","",คุณลักษณะ!G23)</f>
        <v/>
      </c>
      <c r="H23" s="136" t="str">
        <f>IF(คุณลักษณะ!H23="","",คุณลักษณะ!H23)</f>
        <v/>
      </c>
      <c r="I23" s="136" t="str">
        <f>IF(คุณลักษณะ!I23="","",คุณลักษณะ!I23)</f>
        <v/>
      </c>
      <c r="J23" s="136" t="str">
        <f>IF(คุณลักษณะ!J23="","",คุณลักษณะ!J23)</f>
        <v/>
      </c>
      <c r="K23" s="136" t="str">
        <f>IF(คุณลักษณะ!K23="","",คุณลักษณะ!K23)</f>
        <v/>
      </c>
      <c r="L23" s="136" t="str">
        <f>IF(คุณลักษณะ!L23="","",คุณลักษณะ!L23)</f>
        <v/>
      </c>
      <c r="M23" s="136" t="str">
        <f>IF(คุณลักษณะ!M23="","",คุณลักษณะ!M23)</f>
        <v/>
      </c>
      <c r="N23" s="136" t="str">
        <f>IF(คุณลักษณะ!N23="","",คุณลักษณะ!N23)</f>
        <v/>
      </c>
      <c r="O23" s="136" t="str">
        <f>IF(คุณลักษณะ!O23="","",คุณลักษณะ!O23)</f>
        <v/>
      </c>
      <c r="P23" s="136" t="str">
        <f>IF(คุณลักษณะ!P23="","",คุณลักษณะ!P23)</f>
        <v/>
      </c>
      <c r="Q23" s="136" t="str">
        <f>IF(คุณลักษณะ!Q23="","",คุณลักษณะ!Q23)</f>
        <v/>
      </c>
      <c r="R23" s="136" t="str">
        <f>IF(คุณลักษณะ!R23="","",คุณลักษณะ!R23)</f>
        <v/>
      </c>
      <c r="S23" s="136" t="str">
        <f>IF(คุณลักษณะ!S23="","",คุณลักษณะ!S23)</f>
        <v/>
      </c>
      <c r="T23" s="136" t="str">
        <f>IF(คุณลักษณะ!T23="","",คุณลักษณะ!T23)</f>
        <v/>
      </c>
      <c r="U23" s="136" t="str">
        <f>IF(คุณลักษณะ!U23="","",คุณลักษณะ!U23)</f>
        <v/>
      </c>
      <c r="V23" s="136" t="str">
        <f>IF(คุณลักษณะ!V23="","",คุณลักษณะ!V23)</f>
        <v/>
      </c>
      <c r="W23" s="136" t="str">
        <f>IF(คุณลักษณะ!W23="","",คุณลักษณะ!W23)</f>
        <v/>
      </c>
      <c r="X23" s="136" t="str">
        <f>IF(คุณลักษณะ!X23="","",คุณลักษณะ!X23)</f>
        <v/>
      </c>
      <c r="Y23" s="273" t="str">
        <f>IF(คุณลักษณะ!Y23="","",คุณลักษณะ!Y23)</f>
        <v/>
      </c>
      <c r="Z23" s="273" t="str">
        <f>IF(คุณลักษณะ!Z23="","",คุณลักษณะ!Z23)</f>
        <v/>
      </c>
      <c r="AA23" s="377"/>
      <c r="AB23" s="374"/>
    </row>
    <row r="24" spans="2:28" s="379" customFormat="1" ht="17.100000000000001" customHeight="1">
      <c r="B24" s="374"/>
      <c r="C24" s="375"/>
      <c r="D24" s="376" t="str">
        <f>IF(ข้อมูลนร.2!D21="","",ข้อมูลนร.2!D21)</f>
        <v/>
      </c>
      <c r="E24" s="749" t="str">
        <f>IF(ข้อมูลนร.2!G21="","",ข้อมูลนร.2!G21)</f>
        <v/>
      </c>
      <c r="F24" s="750"/>
      <c r="G24" s="136" t="str">
        <f>IF(คุณลักษณะ!G24="","",คุณลักษณะ!G24)</f>
        <v/>
      </c>
      <c r="H24" s="136" t="str">
        <f>IF(คุณลักษณะ!H24="","",คุณลักษณะ!H24)</f>
        <v/>
      </c>
      <c r="I24" s="136" t="str">
        <f>IF(คุณลักษณะ!I24="","",คุณลักษณะ!I24)</f>
        <v/>
      </c>
      <c r="J24" s="136" t="str">
        <f>IF(คุณลักษณะ!J24="","",คุณลักษณะ!J24)</f>
        <v/>
      </c>
      <c r="K24" s="136" t="str">
        <f>IF(คุณลักษณะ!K24="","",คุณลักษณะ!K24)</f>
        <v/>
      </c>
      <c r="L24" s="136" t="str">
        <f>IF(คุณลักษณะ!L24="","",คุณลักษณะ!L24)</f>
        <v/>
      </c>
      <c r="M24" s="136" t="str">
        <f>IF(คุณลักษณะ!M24="","",คุณลักษณะ!M24)</f>
        <v/>
      </c>
      <c r="N24" s="136" t="str">
        <f>IF(คุณลักษณะ!N24="","",คุณลักษณะ!N24)</f>
        <v/>
      </c>
      <c r="O24" s="136" t="str">
        <f>IF(คุณลักษณะ!O24="","",คุณลักษณะ!O24)</f>
        <v/>
      </c>
      <c r="P24" s="136" t="str">
        <f>IF(คุณลักษณะ!P24="","",คุณลักษณะ!P24)</f>
        <v/>
      </c>
      <c r="Q24" s="136" t="str">
        <f>IF(คุณลักษณะ!Q24="","",คุณลักษณะ!Q24)</f>
        <v/>
      </c>
      <c r="R24" s="136" t="str">
        <f>IF(คุณลักษณะ!R24="","",คุณลักษณะ!R24)</f>
        <v/>
      </c>
      <c r="S24" s="136" t="str">
        <f>IF(คุณลักษณะ!S24="","",คุณลักษณะ!S24)</f>
        <v/>
      </c>
      <c r="T24" s="136" t="str">
        <f>IF(คุณลักษณะ!T24="","",คุณลักษณะ!T24)</f>
        <v/>
      </c>
      <c r="U24" s="136" t="str">
        <f>IF(คุณลักษณะ!U24="","",คุณลักษณะ!U24)</f>
        <v/>
      </c>
      <c r="V24" s="136" t="str">
        <f>IF(คุณลักษณะ!V24="","",คุณลักษณะ!V24)</f>
        <v/>
      </c>
      <c r="W24" s="136" t="str">
        <f>IF(คุณลักษณะ!W24="","",คุณลักษณะ!W24)</f>
        <v/>
      </c>
      <c r="X24" s="136" t="str">
        <f>IF(คุณลักษณะ!X24="","",คุณลักษณะ!X24)</f>
        <v/>
      </c>
      <c r="Y24" s="273" t="str">
        <f>IF(คุณลักษณะ!Y24="","",คุณลักษณะ!Y24)</f>
        <v/>
      </c>
      <c r="Z24" s="273" t="str">
        <f>IF(คุณลักษณะ!Z24="","",คุณลักษณะ!Z24)</f>
        <v/>
      </c>
      <c r="AA24" s="377"/>
      <c r="AB24" s="374"/>
    </row>
    <row r="25" spans="2:28" s="379" customFormat="1" ht="17.100000000000001" customHeight="1">
      <c r="B25" s="374"/>
      <c r="C25" s="375"/>
      <c r="D25" s="376" t="str">
        <f>IF(ข้อมูลนร.2!D22="","",ข้อมูลนร.2!D22)</f>
        <v/>
      </c>
      <c r="E25" s="749" t="str">
        <f>IF(ข้อมูลนร.2!G22="","",ข้อมูลนร.2!G22)</f>
        <v/>
      </c>
      <c r="F25" s="750"/>
      <c r="G25" s="136" t="str">
        <f>IF(คุณลักษณะ!G25="","",คุณลักษณะ!G25)</f>
        <v/>
      </c>
      <c r="H25" s="136" t="str">
        <f>IF(คุณลักษณะ!H25="","",คุณลักษณะ!H25)</f>
        <v/>
      </c>
      <c r="I25" s="136" t="str">
        <f>IF(คุณลักษณะ!I25="","",คุณลักษณะ!I25)</f>
        <v/>
      </c>
      <c r="J25" s="136" t="str">
        <f>IF(คุณลักษณะ!J25="","",คุณลักษณะ!J25)</f>
        <v/>
      </c>
      <c r="K25" s="136" t="str">
        <f>IF(คุณลักษณะ!K25="","",คุณลักษณะ!K25)</f>
        <v/>
      </c>
      <c r="L25" s="136" t="str">
        <f>IF(คุณลักษณะ!L25="","",คุณลักษณะ!L25)</f>
        <v/>
      </c>
      <c r="M25" s="136" t="str">
        <f>IF(คุณลักษณะ!M25="","",คุณลักษณะ!M25)</f>
        <v/>
      </c>
      <c r="N25" s="136" t="str">
        <f>IF(คุณลักษณะ!N25="","",คุณลักษณะ!N25)</f>
        <v/>
      </c>
      <c r="O25" s="136" t="str">
        <f>IF(คุณลักษณะ!O25="","",คุณลักษณะ!O25)</f>
        <v/>
      </c>
      <c r="P25" s="136" t="str">
        <f>IF(คุณลักษณะ!P25="","",คุณลักษณะ!P25)</f>
        <v/>
      </c>
      <c r="Q25" s="136" t="str">
        <f>IF(คุณลักษณะ!Q25="","",คุณลักษณะ!Q25)</f>
        <v/>
      </c>
      <c r="R25" s="136" t="str">
        <f>IF(คุณลักษณะ!R25="","",คุณลักษณะ!R25)</f>
        <v/>
      </c>
      <c r="S25" s="136" t="str">
        <f>IF(คุณลักษณะ!S25="","",คุณลักษณะ!S25)</f>
        <v/>
      </c>
      <c r="T25" s="136" t="str">
        <f>IF(คุณลักษณะ!T25="","",คุณลักษณะ!T25)</f>
        <v/>
      </c>
      <c r="U25" s="136" t="str">
        <f>IF(คุณลักษณะ!U25="","",คุณลักษณะ!U25)</f>
        <v/>
      </c>
      <c r="V25" s="136" t="str">
        <f>IF(คุณลักษณะ!V25="","",คุณลักษณะ!V25)</f>
        <v/>
      </c>
      <c r="W25" s="136" t="str">
        <f>IF(คุณลักษณะ!W25="","",คุณลักษณะ!W25)</f>
        <v/>
      </c>
      <c r="X25" s="136" t="str">
        <f>IF(คุณลักษณะ!X25="","",คุณลักษณะ!X25)</f>
        <v/>
      </c>
      <c r="Y25" s="273" t="str">
        <f>IF(คุณลักษณะ!Y25="","",คุณลักษณะ!Y25)</f>
        <v/>
      </c>
      <c r="Z25" s="273" t="str">
        <f>IF(คุณลักษณะ!Z25="","",คุณลักษณะ!Z25)</f>
        <v/>
      </c>
      <c r="AA25" s="377"/>
      <c r="AB25" s="374"/>
    </row>
    <row r="26" spans="2:28" s="379" customFormat="1" ht="17.100000000000001" customHeight="1">
      <c r="B26" s="374"/>
      <c r="C26" s="375"/>
      <c r="D26" s="376" t="str">
        <f>IF(ข้อมูลนร.2!D23="","",ข้อมูลนร.2!D23)</f>
        <v/>
      </c>
      <c r="E26" s="749" t="str">
        <f>IF(ข้อมูลนร.2!G23="","",ข้อมูลนร.2!G23)</f>
        <v/>
      </c>
      <c r="F26" s="750"/>
      <c r="G26" s="136" t="str">
        <f>IF(คุณลักษณะ!G26="","",คุณลักษณะ!G26)</f>
        <v/>
      </c>
      <c r="H26" s="136" t="str">
        <f>IF(คุณลักษณะ!H26="","",คุณลักษณะ!H26)</f>
        <v/>
      </c>
      <c r="I26" s="136" t="str">
        <f>IF(คุณลักษณะ!I26="","",คุณลักษณะ!I26)</f>
        <v/>
      </c>
      <c r="J26" s="136" t="str">
        <f>IF(คุณลักษณะ!J26="","",คุณลักษณะ!J26)</f>
        <v/>
      </c>
      <c r="K26" s="136" t="str">
        <f>IF(คุณลักษณะ!K26="","",คุณลักษณะ!K26)</f>
        <v/>
      </c>
      <c r="L26" s="136" t="str">
        <f>IF(คุณลักษณะ!L26="","",คุณลักษณะ!L26)</f>
        <v/>
      </c>
      <c r="M26" s="136" t="str">
        <f>IF(คุณลักษณะ!M26="","",คุณลักษณะ!M26)</f>
        <v/>
      </c>
      <c r="N26" s="136" t="str">
        <f>IF(คุณลักษณะ!N26="","",คุณลักษณะ!N26)</f>
        <v/>
      </c>
      <c r="O26" s="136" t="str">
        <f>IF(คุณลักษณะ!O26="","",คุณลักษณะ!O26)</f>
        <v/>
      </c>
      <c r="P26" s="136" t="str">
        <f>IF(คุณลักษณะ!P26="","",คุณลักษณะ!P26)</f>
        <v/>
      </c>
      <c r="Q26" s="136" t="str">
        <f>IF(คุณลักษณะ!Q26="","",คุณลักษณะ!Q26)</f>
        <v/>
      </c>
      <c r="R26" s="136" t="str">
        <f>IF(คุณลักษณะ!R26="","",คุณลักษณะ!R26)</f>
        <v/>
      </c>
      <c r="S26" s="136" t="str">
        <f>IF(คุณลักษณะ!S26="","",คุณลักษณะ!S26)</f>
        <v/>
      </c>
      <c r="T26" s="136" t="str">
        <f>IF(คุณลักษณะ!T26="","",คุณลักษณะ!T26)</f>
        <v/>
      </c>
      <c r="U26" s="136" t="str">
        <f>IF(คุณลักษณะ!U26="","",คุณลักษณะ!U26)</f>
        <v/>
      </c>
      <c r="V26" s="136" t="str">
        <f>IF(คุณลักษณะ!V26="","",คุณลักษณะ!V26)</f>
        <v/>
      </c>
      <c r="W26" s="136" t="str">
        <f>IF(คุณลักษณะ!W26="","",คุณลักษณะ!W26)</f>
        <v/>
      </c>
      <c r="X26" s="136" t="str">
        <f>IF(คุณลักษณะ!X26="","",คุณลักษณะ!X26)</f>
        <v/>
      </c>
      <c r="Y26" s="273" t="str">
        <f>IF(คุณลักษณะ!Y26="","",คุณลักษณะ!Y26)</f>
        <v/>
      </c>
      <c r="Z26" s="273" t="str">
        <f>IF(คุณลักษณะ!Z26="","",คุณลักษณะ!Z26)</f>
        <v/>
      </c>
      <c r="AA26" s="377"/>
      <c r="AB26" s="374"/>
    </row>
    <row r="27" spans="2:28" s="379" customFormat="1" ht="17.100000000000001" customHeight="1">
      <c r="B27" s="374"/>
      <c r="C27" s="375"/>
      <c r="D27" s="376" t="str">
        <f>IF(ข้อมูลนร.2!D24="","",ข้อมูลนร.2!D24)</f>
        <v/>
      </c>
      <c r="E27" s="749" t="str">
        <f>IF(ข้อมูลนร.2!G24="","",ข้อมูลนร.2!G24)</f>
        <v/>
      </c>
      <c r="F27" s="750"/>
      <c r="G27" s="136" t="str">
        <f>IF(คุณลักษณะ!G27="","",คุณลักษณะ!G27)</f>
        <v/>
      </c>
      <c r="H27" s="136" t="str">
        <f>IF(คุณลักษณะ!H27="","",คุณลักษณะ!H27)</f>
        <v/>
      </c>
      <c r="I27" s="136" t="str">
        <f>IF(คุณลักษณะ!I27="","",คุณลักษณะ!I27)</f>
        <v/>
      </c>
      <c r="J27" s="136" t="str">
        <f>IF(คุณลักษณะ!J27="","",คุณลักษณะ!J27)</f>
        <v/>
      </c>
      <c r="K27" s="136" t="str">
        <f>IF(คุณลักษณะ!K27="","",คุณลักษณะ!K27)</f>
        <v/>
      </c>
      <c r="L27" s="136" t="str">
        <f>IF(คุณลักษณะ!L27="","",คุณลักษณะ!L27)</f>
        <v/>
      </c>
      <c r="M27" s="136" t="str">
        <f>IF(คุณลักษณะ!M27="","",คุณลักษณะ!M27)</f>
        <v/>
      </c>
      <c r="N27" s="136" t="str">
        <f>IF(คุณลักษณะ!N27="","",คุณลักษณะ!N27)</f>
        <v/>
      </c>
      <c r="O27" s="136" t="str">
        <f>IF(คุณลักษณะ!O27="","",คุณลักษณะ!O27)</f>
        <v/>
      </c>
      <c r="P27" s="136" t="str">
        <f>IF(คุณลักษณะ!P27="","",คุณลักษณะ!P27)</f>
        <v/>
      </c>
      <c r="Q27" s="136" t="str">
        <f>IF(คุณลักษณะ!Q27="","",คุณลักษณะ!Q27)</f>
        <v/>
      </c>
      <c r="R27" s="136" t="str">
        <f>IF(คุณลักษณะ!R27="","",คุณลักษณะ!R27)</f>
        <v/>
      </c>
      <c r="S27" s="136" t="str">
        <f>IF(คุณลักษณะ!S27="","",คุณลักษณะ!S27)</f>
        <v/>
      </c>
      <c r="T27" s="136" t="str">
        <f>IF(คุณลักษณะ!T27="","",คุณลักษณะ!T27)</f>
        <v/>
      </c>
      <c r="U27" s="136" t="str">
        <f>IF(คุณลักษณะ!U27="","",คุณลักษณะ!U27)</f>
        <v/>
      </c>
      <c r="V27" s="136" t="str">
        <f>IF(คุณลักษณะ!V27="","",คุณลักษณะ!V27)</f>
        <v/>
      </c>
      <c r="W27" s="136" t="str">
        <f>IF(คุณลักษณะ!W27="","",คุณลักษณะ!W27)</f>
        <v/>
      </c>
      <c r="X27" s="136" t="str">
        <f>IF(คุณลักษณะ!X27="","",คุณลักษณะ!X27)</f>
        <v/>
      </c>
      <c r="Y27" s="273" t="str">
        <f>IF(คุณลักษณะ!Y27="","",คุณลักษณะ!Y27)</f>
        <v/>
      </c>
      <c r="Z27" s="273" t="str">
        <f>IF(คุณลักษณะ!Z27="","",คุณลักษณะ!Z27)</f>
        <v/>
      </c>
      <c r="AA27" s="377"/>
      <c r="AB27" s="374"/>
    </row>
    <row r="28" spans="2:28" s="379" customFormat="1" ht="17.100000000000001" customHeight="1">
      <c r="B28" s="374"/>
      <c r="C28" s="375"/>
      <c r="D28" s="376" t="str">
        <f>IF(ข้อมูลนร.2!D25="","",ข้อมูลนร.2!D25)</f>
        <v/>
      </c>
      <c r="E28" s="749" t="str">
        <f>IF(ข้อมูลนร.2!G25="","",ข้อมูลนร.2!G25)</f>
        <v/>
      </c>
      <c r="F28" s="750"/>
      <c r="G28" s="136" t="str">
        <f>IF(คุณลักษณะ!G28="","",คุณลักษณะ!G28)</f>
        <v/>
      </c>
      <c r="H28" s="136" t="str">
        <f>IF(คุณลักษณะ!H28="","",คุณลักษณะ!H28)</f>
        <v/>
      </c>
      <c r="I28" s="136" t="str">
        <f>IF(คุณลักษณะ!I28="","",คุณลักษณะ!I28)</f>
        <v/>
      </c>
      <c r="J28" s="136" t="str">
        <f>IF(คุณลักษณะ!J28="","",คุณลักษณะ!J28)</f>
        <v/>
      </c>
      <c r="K28" s="136" t="str">
        <f>IF(คุณลักษณะ!K28="","",คุณลักษณะ!K28)</f>
        <v/>
      </c>
      <c r="L28" s="136" t="str">
        <f>IF(คุณลักษณะ!L28="","",คุณลักษณะ!L28)</f>
        <v/>
      </c>
      <c r="M28" s="136" t="str">
        <f>IF(คุณลักษณะ!M28="","",คุณลักษณะ!M28)</f>
        <v/>
      </c>
      <c r="N28" s="136" t="str">
        <f>IF(คุณลักษณะ!N28="","",คุณลักษณะ!N28)</f>
        <v/>
      </c>
      <c r="O28" s="136" t="str">
        <f>IF(คุณลักษณะ!O28="","",คุณลักษณะ!O28)</f>
        <v/>
      </c>
      <c r="P28" s="136" t="str">
        <f>IF(คุณลักษณะ!P28="","",คุณลักษณะ!P28)</f>
        <v/>
      </c>
      <c r="Q28" s="136" t="str">
        <f>IF(คุณลักษณะ!Q28="","",คุณลักษณะ!Q28)</f>
        <v/>
      </c>
      <c r="R28" s="136" t="str">
        <f>IF(คุณลักษณะ!R28="","",คุณลักษณะ!R28)</f>
        <v/>
      </c>
      <c r="S28" s="136" t="str">
        <f>IF(คุณลักษณะ!S28="","",คุณลักษณะ!S28)</f>
        <v/>
      </c>
      <c r="T28" s="136" t="str">
        <f>IF(คุณลักษณะ!T28="","",คุณลักษณะ!T28)</f>
        <v/>
      </c>
      <c r="U28" s="136" t="str">
        <f>IF(คุณลักษณะ!U28="","",คุณลักษณะ!U28)</f>
        <v/>
      </c>
      <c r="V28" s="136" t="str">
        <f>IF(คุณลักษณะ!V28="","",คุณลักษณะ!V28)</f>
        <v/>
      </c>
      <c r="W28" s="136" t="str">
        <f>IF(คุณลักษณะ!W28="","",คุณลักษณะ!W28)</f>
        <v/>
      </c>
      <c r="X28" s="136" t="str">
        <f>IF(คุณลักษณะ!X28="","",คุณลักษณะ!X28)</f>
        <v/>
      </c>
      <c r="Y28" s="273" t="str">
        <f>IF(คุณลักษณะ!Y28="","",คุณลักษณะ!Y28)</f>
        <v/>
      </c>
      <c r="Z28" s="273" t="str">
        <f>IF(คุณลักษณะ!Z28="","",คุณลักษณะ!Z28)</f>
        <v/>
      </c>
      <c r="AA28" s="377"/>
      <c r="AB28" s="374"/>
    </row>
    <row r="29" spans="2:28" s="379" customFormat="1" ht="17.100000000000001" customHeight="1">
      <c r="B29" s="374"/>
      <c r="C29" s="375"/>
      <c r="D29" s="376" t="str">
        <f>IF(ข้อมูลนร.2!D26="","",ข้อมูลนร.2!D26)</f>
        <v/>
      </c>
      <c r="E29" s="749" t="str">
        <f>IF(ข้อมูลนร.2!G26="","",ข้อมูลนร.2!G26)</f>
        <v/>
      </c>
      <c r="F29" s="750"/>
      <c r="G29" s="136" t="str">
        <f>IF(คุณลักษณะ!G29="","",คุณลักษณะ!G29)</f>
        <v/>
      </c>
      <c r="H29" s="136" t="str">
        <f>IF(คุณลักษณะ!H29="","",คุณลักษณะ!H29)</f>
        <v/>
      </c>
      <c r="I29" s="136" t="str">
        <f>IF(คุณลักษณะ!I29="","",คุณลักษณะ!I29)</f>
        <v/>
      </c>
      <c r="J29" s="136" t="str">
        <f>IF(คุณลักษณะ!J29="","",คุณลักษณะ!J29)</f>
        <v/>
      </c>
      <c r="K29" s="136" t="str">
        <f>IF(คุณลักษณะ!K29="","",คุณลักษณะ!K29)</f>
        <v/>
      </c>
      <c r="L29" s="136" t="str">
        <f>IF(คุณลักษณะ!L29="","",คุณลักษณะ!L29)</f>
        <v/>
      </c>
      <c r="M29" s="136" t="str">
        <f>IF(คุณลักษณะ!M29="","",คุณลักษณะ!M29)</f>
        <v/>
      </c>
      <c r="N29" s="136" t="str">
        <f>IF(คุณลักษณะ!N29="","",คุณลักษณะ!N29)</f>
        <v/>
      </c>
      <c r="O29" s="136" t="str">
        <f>IF(คุณลักษณะ!O29="","",คุณลักษณะ!O29)</f>
        <v/>
      </c>
      <c r="P29" s="136" t="str">
        <f>IF(คุณลักษณะ!P29="","",คุณลักษณะ!P29)</f>
        <v/>
      </c>
      <c r="Q29" s="136" t="str">
        <f>IF(คุณลักษณะ!Q29="","",คุณลักษณะ!Q29)</f>
        <v/>
      </c>
      <c r="R29" s="136" t="str">
        <f>IF(คุณลักษณะ!R29="","",คุณลักษณะ!R29)</f>
        <v/>
      </c>
      <c r="S29" s="136" t="str">
        <f>IF(คุณลักษณะ!S29="","",คุณลักษณะ!S29)</f>
        <v/>
      </c>
      <c r="T29" s="136" t="str">
        <f>IF(คุณลักษณะ!T29="","",คุณลักษณะ!T29)</f>
        <v/>
      </c>
      <c r="U29" s="136" t="str">
        <f>IF(คุณลักษณะ!U29="","",คุณลักษณะ!U29)</f>
        <v/>
      </c>
      <c r="V29" s="136" t="str">
        <f>IF(คุณลักษณะ!V29="","",คุณลักษณะ!V29)</f>
        <v/>
      </c>
      <c r="W29" s="136" t="str">
        <f>IF(คุณลักษณะ!W29="","",คุณลักษณะ!W29)</f>
        <v/>
      </c>
      <c r="X29" s="136" t="str">
        <f>IF(คุณลักษณะ!X29="","",คุณลักษณะ!X29)</f>
        <v/>
      </c>
      <c r="Y29" s="273" t="str">
        <f>IF(คุณลักษณะ!Y29="","",คุณลักษณะ!Y29)</f>
        <v/>
      </c>
      <c r="Z29" s="273" t="str">
        <f>IF(คุณลักษณะ!Z29="","",คุณลักษณะ!Z29)</f>
        <v/>
      </c>
      <c r="AA29" s="377"/>
      <c r="AB29" s="374"/>
    </row>
    <row r="30" spans="2:28" s="379" customFormat="1" ht="17.100000000000001" customHeight="1">
      <c r="B30" s="374"/>
      <c r="C30" s="375"/>
      <c r="D30" s="376" t="str">
        <f>IF(ข้อมูลนร.2!D27="","",ข้อมูลนร.2!D27)</f>
        <v/>
      </c>
      <c r="E30" s="749" t="str">
        <f>IF(ข้อมูลนร.2!G27="","",ข้อมูลนร.2!G27)</f>
        <v/>
      </c>
      <c r="F30" s="750"/>
      <c r="G30" s="136" t="str">
        <f>IF(คุณลักษณะ!G30="","",คุณลักษณะ!G30)</f>
        <v/>
      </c>
      <c r="H30" s="136" t="str">
        <f>IF(คุณลักษณะ!H30="","",คุณลักษณะ!H30)</f>
        <v/>
      </c>
      <c r="I30" s="136" t="str">
        <f>IF(คุณลักษณะ!I30="","",คุณลักษณะ!I30)</f>
        <v/>
      </c>
      <c r="J30" s="136" t="str">
        <f>IF(คุณลักษณะ!J30="","",คุณลักษณะ!J30)</f>
        <v/>
      </c>
      <c r="K30" s="136" t="str">
        <f>IF(คุณลักษณะ!K30="","",คุณลักษณะ!K30)</f>
        <v/>
      </c>
      <c r="L30" s="136" t="str">
        <f>IF(คุณลักษณะ!L30="","",คุณลักษณะ!L30)</f>
        <v/>
      </c>
      <c r="M30" s="136" t="str">
        <f>IF(คุณลักษณะ!M30="","",คุณลักษณะ!M30)</f>
        <v/>
      </c>
      <c r="N30" s="136" t="str">
        <f>IF(คุณลักษณะ!N30="","",คุณลักษณะ!N30)</f>
        <v/>
      </c>
      <c r="O30" s="136" t="str">
        <f>IF(คุณลักษณะ!O30="","",คุณลักษณะ!O30)</f>
        <v/>
      </c>
      <c r="P30" s="136" t="str">
        <f>IF(คุณลักษณะ!P30="","",คุณลักษณะ!P30)</f>
        <v/>
      </c>
      <c r="Q30" s="136" t="str">
        <f>IF(คุณลักษณะ!Q30="","",คุณลักษณะ!Q30)</f>
        <v/>
      </c>
      <c r="R30" s="136" t="str">
        <f>IF(คุณลักษณะ!R30="","",คุณลักษณะ!R30)</f>
        <v/>
      </c>
      <c r="S30" s="136" t="str">
        <f>IF(คุณลักษณะ!S30="","",คุณลักษณะ!S30)</f>
        <v/>
      </c>
      <c r="T30" s="136" t="str">
        <f>IF(คุณลักษณะ!T30="","",คุณลักษณะ!T30)</f>
        <v/>
      </c>
      <c r="U30" s="136" t="str">
        <f>IF(คุณลักษณะ!U30="","",คุณลักษณะ!U30)</f>
        <v/>
      </c>
      <c r="V30" s="136" t="str">
        <f>IF(คุณลักษณะ!V30="","",คุณลักษณะ!V30)</f>
        <v/>
      </c>
      <c r="W30" s="136" t="str">
        <f>IF(คุณลักษณะ!W30="","",คุณลักษณะ!W30)</f>
        <v/>
      </c>
      <c r="X30" s="136" t="str">
        <f>IF(คุณลักษณะ!X30="","",คุณลักษณะ!X30)</f>
        <v/>
      </c>
      <c r="Y30" s="273" t="str">
        <f>IF(คุณลักษณะ!Y30="","",คุณลักษณะ!Y30)</f>
        <v/>
      </c>
      <c r="Z30" s="273" t="str">
        <f>IF(คุณลักษณะ!Z30="","",คุณลักษณะ!Z30)</f>
        <v/>
      </c>
      <c r="AA30" s="377"/>
      <c r="AB30" s="374"/>
    </row>
    <row r="31" spans="2:28" s="379" customFormat="1" ht="17.100000000000001" customHeight="1">
      <c r="B31" s="374"/>
      <c r="C31" s="375"/>
      <c r="D31" s="376" t="str">
        <f>IF(ข้อมูลนร.2!D28="","",ข้อมูลนร.2!D28)</f>
        <v/>
      </c>
      <c r="E31" s="749" t="str">
        <f>IF(ข้อมูลนร.2!G28="","",ข้อมูลนร.2!G28)</f>
        <v/>
      </c>
      <c r="F31" s="750"/>
      <c r="G31" s="136" t="str">
        <f>IF(คุณลักษณะ!G31="","",คุณลักษณะ!G31)</f>
        <v/>
      </c>
      <c r="H31" s="136" t="str">
        <f>IF(คุณลักษณะ!H31="","",คุณลักษณะ!H31)</f>
        <v/>
      </c>
      <c r="I31" s="136" t="str">
        <f>IF(คุณลักษณะ!I31="","",คุณลักษณะ!I31)</f>
        <v/>
      </c>
      <c r="J31" s="136" t="str">
        <f>IF(คุณลักษณะ!J31="","",คุณลักษณะ!J31)</f>
        <v/>
      </c>
      <c r="K31" s="136" t="str">
        <f>IF(คุณลักษณะ!K31="","",คุณลักษณะ!K31)</f>
        <v/>
      </c>
      <c r="L31" s="136" t="str">
        <f>IF(คุณลักษณะ!L31="","",คุณลักษณะ!L31)</f>
        <v/>
      </c>
      <c r="M31" s="136" t="str">
        <f>IF(คุณลักษณะ!M31="","",คุณลักษณะ!M31)</f>
        <v/>
      </c>
      <c r="N31" s="136" t="str">
        <f>IF(คุณลักษณะ!N31="","",คุณลักษณะ!N31)</f>
        <v/>
      </c>
      <c r="O31" s="136" t="str">
        <f>IF(คุณลักษณะ!O31="","",คุณลักษณะ!O31)</f>
        <v/>
      </c>
      <c r="P31" s="136" t="str">
        <f>IF(คุณลักษณะ!P31="","",คุณลักษณะ!P31)</f>
        <v/>
      </c>
      <c r="Q31" s="136" t="str">
        <f>IF(คุณลักษณะ!Q31="","",คุณลักษณะ!Q31)</f>
        <v/>
      </c>
      <c r="R31" s="136" t="str">
        <f>IF(คุณลักษณะ!R31="","",คุณลักษณะ!R31)</f>
        <v/>
      </c>
      <c r="S31" s="136" t="str">
        <f>IF(คุณลักษณะ!S31="","",คุณลักษณะ!S31)</f>
        <v/>
      </c>
      <c r="T31" s="136" t="str">
        <f>IF(คุณลักษณะ!T31="","",คุณลักษณะ!T31)</f>
        <v/>
      </c>
      <c r="U31" s="136" t="str">
        <f>IF(คุณลักษณะ!U31="","",คุณลักษณะ!U31)</f>
        <v/>
      </c>
      <c r="V31" s="136" t="str">
        <f>IF(คุณลักษณะ!V31="","",คุณลักษณะ!V31)</f>
        <v/>
      </c>
      <c r="W31" s="136" t="str">
        <f>IF(คุณลักษณะ!W31="","",คุณลักษณะ!W31)</f>
        <v/>
      </c>
      <c r="X31" s="136" t="str">
        <f>IF(คุณลักษณะ!X31="","",คุณลักษณะ!X31)</f>
        <v/>
      </c>
      <c r="Y31" s="273" t="str">
        <f>IF(คุณลักษณะ!Y31="","",คุณลักษณะ!Y31)</f>
        <v/>
      </c>
      <c r="Z31" s="273" t="str">
        <f>IF(คุณลักษณะ!Z31="","",คุณลักษณะ!Z31)</f>
        <v/>
      </c>
      <c r="AA31" s="377"/>
      <c r="AB31" s="374"/>
    </row>
    <row r="32" spans="2:28" s="379" customFormat="1" ht="17.100000000000001" customHeight="1">
      <c r="B32" s="374"/>
      <c r="C32" s="375"/>
      <c r="D32" s="376" t="str">
        <f>IF(ข้อมูลนร.2!D29="","",ข้อมูลนร.2!D29)</f>
        <v/>
      </c>
      <c r="E32" s="749" t="str">
        <f>IF(ข้อมูลนร.2!G29="","",ข้อมูลนร.2!G29)</f>
        <v/>
      </c>
      <c r="F32" s="750"/>
      <c r="G32" s="136" t="str">
        <f>IF(คุณลักษณะ!G32="","",คุณลักษณะ!G32)</f>
        <v/>
      </c>
      <c r="H32" s="136" t="str">
        <f>IF(คุณลักษณะ!H32="","",คุณลักษณะ!H32)</f>
        <v/>
      </c>
      <c r="I32" s="136" t="str">
        <f>IF(คุณลักษณะ!I32="","",คุณลักษณะ!I32)</f>
        <v/>
      </c>
      <c r="J32" s="136" t="str">
        <f>IF(คุณลักษณะ!J32="","",คุณลักษณะ!J32)</f>
        <v/>
      </c>
      <c r="K32" s="136" t="str">
        <f>IF(คุณลักษณะ!K32="","",คุณลักษณะ!K32)</f>
        <v/>
      </c>
      <c r="L32" s="136" t="str">
        <f>IF(คุณลักษณะ!L32="","",คุณลักษณะ!L32)</f>
        <v/>
      </c>
      <c r="M32" s="136" t="str">
        <f>IF(คุณลักษณะ!M32="","",คุณลักษณะ!M32)</f>
        <v/>
      </c>
      <c r="N32" s="136" t="str">
        <f>IF(คุณลักษณะ!N32="","",คุณลักษณะ!N32)</f>
        <v/>
      </c>
      <c r="O32" s="136" t="str">
        <f>IF(คุณลักษณะ!O32="","",คุณลักษณะ!O32)</f>
        <v/>
      </c>
      <c r="P32" s="136" t="str">
        <f>IF(คุณลักษณะ!P32="","",คุณลักษณะ!P32)</f>
        <v/>
      </c>
      <c r="Q32" s="136" t="str">
        <f>IF(คุณลักษณะ!Q32="","",คุณลักษณะ!Q32)</f>
        <v/>
      </c>
      <c r="R32" s="136" t="str">
        <f>IF(คุณลักษณะ!R32="","",คุณลักษณะ!R32)</f>
        <v/>
      </c>
      <c r="S32" s="136" t="str">
        <f>IF(คุณลักษณะ!S32="","",คุณลักษณะ!S32)</f>
        <v/>
      </c>
      <c r="T32" s="136" t="str">
        <f>IF(คุณลักษณะ!T32="","",คุณลักษณะ!T32)</f>
        <v/>
      </c>
      <c r="U32" s="136" t="str">
        <f>IF(คุณลักษณะ!U32="","",คุณลักษณะ!U32)</f>
        <v/>
      </c>
      <c r="V32" s="136" t="str">
        <f>IF(คุณลักษณะ!V32="","",คุณลักษณะ!V32)</f>
        <v/>
      </c>
      <c r="W32" s="136" t="str">
        <f>IF(คุณลักษณะ!W32="","",คุณลักษณะ!W32)</f>
        <v/>
      </c>
      <c r="X32" s="136" t="str">
        <f>IF(คุณลักษณะ!X32="","",คุณลักษณะ!X32)</f>
        <v/>
      </c>
      <c r="Y32" s="273" t="str">
        <f>IF(คุณลักษณะ!Y32="","",คุณลักษณะ!Y32)</f>
        <v/>
      </c>
      <c r="Z32" s="273" t="str">
        <f>IF(คุณลักษณะ!Z32="","",คุณลักษณะ!Z32)</f>
        <v/>
      </c>
      <c r="AA32" s="377"/>
      <c r="AB32" s="374"/>
    </row>
    <row r="33" spans="2:28" s="379" customFormat="1" ht="17.100000000000001" customHeight="1">
      <c r="B33" s="374"/>
      <c r="C33" s="375"/>
      <c r="D33" s="376" t="str">
        <f>IF(ข้อมูลนร.2!D30="","",ข้อมูลนร.2!D30)</f>
        <v/>
      </c>
      <c r="E33" s="749" t="str">
        <f>IF(ข้อมูลนร.2!G30="","",ข้อมูลนร.2!G30)</f>
        <v/>
      </c>
      <c r="F33" s="750"/>
      <c r="G33" s="136" t="str">
        <f>IF(คุณลักษณะ!G33="","",คุณลักษณะ!G33)</f>
        <v/>
      </c>
      <c r="H33" s="136" t="str">
        <f>IF(คุณลักษณะ!H33="","",คุณลักษณะ!H33)</f>
        <v/>
      </c>
      <c r="I33" s="136" t="str">
        <f>IF(คุณลักษณะ!I33="","",คุณลักษณะ!I33)</f>
        <v/>
      </c>
      <c r="J33" s="136" t="str">
        <f>IF(คุณลักษณะ!J33="","",คุณลักษณะ!J33)</f>
        <v/>
      </c>
      <c r="K33" s="136" t="str">
        <f>IF(คุณลักษณะ!K33="","",คุณลักษณะ!K33)</f>
        <v/>
      </c>
      <c r="L33" s="136" t="str">
        <f>IF(คุณลักษณะ!L33="","",คุณลักษณะ!L33)</f>
        <v/>
      </c>
      <c r="M33" s="136" t="str">
        <f>IF(คุณลักษณะ!M33="","",คุณลักษณะ!M33)</f>
        <v/>
      </c>
      <c r="N33" s="136" t="str">
        <f>IF(คุณลักษณะ!N33="","",คุณลักษณะ!N33)</f>
        <v/>
      </c>
      <c r="O33" s="136" t="str">
        <f>IF(คุณลักษณะ!O33="","",คุณลักษณะ!O33)</f>
        <v/>
      </c>
      <c r="P33" s="136" t="str">
        <f>IF(คุณลักษณะ!P33="","",คุณลักษณะ!P33)</f>
        <v/>
      </c>
      <c r="Q33" s="136" t="str">
        <f>IF(คุณลักษณะ!Q33="","",คุณลักษณะ!Q33)</f>
        <v/>
      </c>
      <c r="R33" s="136" t="str">
        <f>IF(คุณลักษณะ!R33="","",คุณลักษณะ!R33)</f>
        <v/>
      </c>
      <c r="S33" s="136" t="str">
        <f>IF(คุณลักษณะ!S33="","",คุณลักษณะ!S33)</f>
        <v/>
      </c>
      <c r="T33" s="136" t="str">
        <f>IF(คุณลักษณะ!T33="","",คุณลักษณะ!T33)</f>
        <v/>
      </c>
      <c r="U33" s="136" t="str">
        <f>IF(คุณลักษณะ!U33="","",คุณลักษณะ!U33)</f>
        <v/>
      </c>
      <c r="V33" s="136" t="str">
        <f>IF(คุณลักษณะ!V33="","",คุณลักษณะ!V33)</f>
        <v/>
      </c>
      <c r="W33" s="136" t="str">
        <f>IF(คุณลักษณะ!W33="","",คุณลักษณะ!W33)</f>
        <v/>
      </c>
      <c r="X33" s="136" t="str">
        <f>IF(คุณลักษณะ!X33="","",คุณลักษณะ!X33)</f>
        <v/>
      </c>
      <c r="Y33" s="273" t="str">
        <f>IF(คุณลักษณะ!Y33="","",คุณลักษณะ!Y33)</f>
        <v/>
      </c>
      <c r="Z33" s="273" t="str">
        <f>IF(คุณลักษณะ!Z33="","",คุณลักษณะ!Z33)</f>
        <v/>
      </c>
      <c r="AA33" s="377"/>
      <c r="AB33" s="374"/>
    </row>
    <row r="34" spans="2:28" s="379" customFormat="1" ht="17.100000000000001" customHeight="1">
      <c r="B34" s="374"/>
      <c r="C34" s="375"/>
      <c r="D34" s="376" t="str">
        <f>IF(ข้อมูลนร.2!D31="","",ข้อมูลนร.2!D31)</f>
        <v/>
      </c>
      <c r="E34" s="749" t="str">
        <f>IF(ข้อมูลนร.2!G31="","",ข้อมูลนร.2!G31)</f>
        <v/>
      </c>
      <c r="F34" s="750"/>
      <c r="G34" s="136" t="str">
        <f>IF(คุณลักษณะ!G34="","",คุณลักษณะ!G34)</f>
        <v/>
      </c>
      <c r="H34" s="136" t="str">
        <f>IF(คุณลักษณะ!H34="","",คุณลักษณะ!H34)</f>
        <v/>
      </c>
      <c r="I34" s="136" t="str">
        <f>IF(คุณลักษณะ!I34="","",คุณลักษณะ!I34)</f>
        <v/>
      </c>
      <c r="J34" s="136" t="str">
        <f>IF(คุณลักษณะ!J34="","",คุณลักษณะ!J34)</f>
        <v/>
      </c>
      <c r="K34" s="136" t="str">
        <f>IF(คุณลักษณะ!K34="","",คุณลักษณะ!K34)</f>
        <v/>
      </c>
      <c r="L34" s="136" t="str">
        <f>IF(คุณลักษณะ!L34="","",คุณลักษณะ!L34)</f>
        <v/>
      </c>
      <c r="M34" s="136" t="str">
        <f>IF(คุณลักษณะ!M34="","",คุณลักษณะ!M34)</f>
        <v/>
      </c>
      <c r="N34" s="136" t="str">
        <f>IF(คุณลักษณะ!N34="","",คุณลักษณะ!N34)</f>
        <v/>
      </c>
      <c r="O34" s="136" t="str">
        <f>IF(คุณลักษณะ!O34="","",คุณลักษณะ!O34)</f>
        <v/>
      </c>
      <c r="P34" s="136" t="str">
        <f>IF(คุณลักษณะ!P34="","",คุณลักษณะ!P34)</f>
        <v/>
      </c>
      <c r="Q34" s="136" t="str">
        <f>IF(คุณลักษณะ!Q34="","",คุณลักษณะ!Q34)</f>
        <v/>
      </c>
      <c r="R34" s="136" t="str">
        <f>IF(คุณลักษณะ!R34="","",คุณลักษณะ!R34)</f>
        <v/>
      </c>
      <c r="S34" s="136" t="str">
        <f>IF(คุณลักษณะ!S34="","",คุณลักษณะ!S34)</f>
        <v/>
      </c>
      <c r="T34" s="136" t="str">
        <f>IF(คุณลักษณะ!T34="","",คุณลักษณะ!T34)</f>
        <v/>
      </c>
      <c r="U34" s="136" t="str">
        <f>IF(คุณลักษณะ!U34="","",คุณลักษณะ!U34)</f>
        <v/>
      </c>
      <c r="V34" s="136" t="str">
        <f>IF(คุณลักษณะ!V34="","",คุณลักษณะ!V34)</f>
        <v/>
      </c>
      <c r="W34" s="136" t="str">
        <f>IF(คุณลักษณะ!W34="","",คุณลักษณะ!W34)</f>
        <v/>
      </c>
      <c r="X34" s="136" t="str">
        <f>IF(คุณลักษณะ!X34="","",คุณลักษณะ!X34)</f>
        <v/>
      </c>
      <c r="Y34" s="273" t="str">
        <f>IF(คุณลักษณะ!Y34="","",คุณลักษณะ!Y34)</f>
        <v/>
      </c>
      <c r="Z34" s="273" t="str">
        <f>IF(คุณลักษณะ!Z34="","",คุณลักษณะ!Z34)</f>
        <v/>
      </c>
      <c r="AA34" s="377"/>
      <c r="AB34" s="374"/>
    </row>
    <row r="35" spans="2:28" s="379" customFormat="1" ht="17.100000000000001" customHeight="1">
      <c r="B35" s="374"/>
      <c r="C35" s="375"/>
      <c r="D35" s="376" t="str">
        <f>IF(ข้อมูลนร.2!D32="","",ข้อมูลนร.2!D32)</f>
        <v/>
      </c>
      <c r="E35" s="749" t="str">
        <f>IF(ข้อมูลนร.2!G32="","",ข้อมูลนร.2!G32)</f>
        <v/>
      </c>
      <c r="F35" s="750"/>
      <c r="G35" s="136" t="str">
        <f>IF(คุณลักษณะ!G35="","",คุณลักษณะ!G35)</f>
        <v/>
      </c>
      <c r="H35" s="136" t="str">
        <f>IF(คุณลักษณะ!H35="","",คุณลักษณะ!H35)</f>
        <v/>
      </c>
      <c r="I35" s="136" t="str">
        <f>IF(คุณลักษณะ!I35="","",คุณลักษณะ!I35)</f>
        <v/>
      </c>
      <c r="J35" s="136" t="str">
        <f>IF(คุณลักษณะ!J35="","",คุณลักษณะ!J35)</f>
        <v/>
      </c>
      <c r="K35" s="136" t="str">
        <f>IF(คุณลักษณะ!K35="","",คุณลักษณะ!K35)</f>
        <v/>
      </c>
      <c r="L35" s="136" t="str">
        <f>IF(คุณลักษณะ!L35="","",คุณลักษณะ!L35)</f>
        <v/>
      </c>
      <c r="M35" s="136" t="str">
        <f>IF(คุณลักษณะ!M35="","",คุณลักษณะ!M35)</f>
        <v/>
      </c>
      <c r="N35" s="136" t="str">
        <f>IF(คุณลักษณะ!N35="","",คุณลักษณะ!N35)</f>
        <v/>
      </c>
      <c r="O35" s="136" t="str">
        <f>IF(คุณลักษณะ!O35="","",คุณลักษณะ!O35)</f>
        <v/>
      </c>
      <c r="P35" s="136" t="str">
        <f>IF(คุณลักษณะ!P35="","",คุณลักษณะ!P35)</f>
        <v/>
      </c>
      <c r="Q35" s="136" t="str">
        <f>IF(คุณลักษณะ!Q35="","",คุณลักษณะ!Q35)</f>
        <v/>
      </c>
      <c r="R35" s="136" t="str">
        <f>IF(คุณลักษณะ!R35="","",คุณลักษณะ!R35)</f>
        <v/>
      </c>
      <c r="S35" s="136" t="str">
        <f>IF(คุณลักษณะ!S35="","",คุณลักษณะ!S35)</f>
        <v/>
      </c>
      <c r="T35" s="136" t="str">
        <f>IF(คุณลักษณะ!T35="","",คุณลักษณะ!T35)</f>
        <v/>
      </c>
      <c r="U35" s="136" t="str">
        <f>IF(คุณลักษณะ!U35="","",คุณลักษณะ!U35)</f>
        <v/>
      </c>
      <c r="V35" s="136" t="str">
        <f>IF(คุณลักษณะ!V35="","",คุณลักษณะ!V35)</f>
        <v/>
      </c>
      <c r="W35" s="136" t="str">
        <f>IF(คุณลักษณะ!W35="","",คุณลักษณะ!W35)</f>
        <v/>
      </c>
      <c r="X35" s="136" t="str">
        <f>IF(คุณลักษณะ!X35="","",คุณลักษณะ!X35)</f>
        <v/>
      </c>
      <c r="Y35" s="273" t="str">
        <f>IF(คุณลักษณะ!Y35="","",คุณลักษณะ!Y35)</f>
        <v/>
      </c>
      <c r="Z35" s="273" t="str">
        <f>IF(คุณลักษณะ!Z35="","",คุณลักษณะ!Z35)</f>
        <v/>
      </c>
      <c r="AA35" s="377"/>
      <c r="AB35" s="374"/>
    </row>
    <row r="36" spans="2:28" s="379" customFormat="1" ht="17.100000000000001" customHeight="1">
      <c r="B36" s="374"/>
      <c r="C36" s="375"/>
      <c r="D36" s="376" t="str">
        <f>IF(ข้อมูลนร.2!D33="","",ข้อมูลนร.2!D33)</f>
        <v/>
      </c>
      <c r="E36" s="749" t="str">
        <f>IF(ข้อมูลนร.2!G33="","",ข้อมูลนร.2!G33)</f>
        <v/>
      </c>
      <c r="F36" s="750"/>
      <c r="G36" s="136" t="str">
        <f>IF(คุณลักษณะ!G36="","",คุณลักษณะ!G36)</f>
        <v/>
      </c>
      <c r="H36" s="136" t="str">
        <f>IF(คุณลักษณะ!H36="","",คุณลักษณะ!H36)</f>
        <v/>
      </c>
      <c r="I36" s="136" t="str">
        <f>IF(คุณลักษณะ!I36="","",คุณลักษณะ!I36)</f>
        <v/>
      </c>
      <c r="J36" s="136" t="str">
        <f>IF(คุณลักษณะ!J36="","",คุณลักษณะ!J36)</f>
        <v/>
      </c>
      <c r="K36" s="136" t="str">
        <f>IF(คุณลักษณะ!K36="","",คุณลักษณะ!K36)</f>
        <v/>
      </c>
      <c r="L36" s="136" t="str">
        <f>IF(คุณลักษณะ!L36="","",คุณลักษณะ!L36)</f>
        <v/>
      </c>
      <c r="M36" s="136" t="str">
        <f>IF(คุณลักษณะ!M36="","",คุณลักษณะ!M36)</f>
        <v/>
      </c>
      <c r="N36" s="136" t="str">
        <f>IF(คุณลักษณะ!N36="","",คุณลักษณะ!N36)</f>
        <v/>
      </c>
      <c r="O36" s="136" t="str">
        <f>IF(คุณลักษณะ!O36="","",คุณลักษณะ!O36)</f>
        <v/>
      </c>
      <c r="P36" s="136" t="str">
        <f>IF(คุณลักษณะ!P36="","",คุณลักษณะ!P36)</f>
        <v/>
      </c>
      <c r="Q36" s="136" t="str">
        <f>IF(คุณลักษณะ!Q36="","",คุณลักษณะ!Q36)</f>
        <v/>
      </c>
      <c r="R36" s="136" t="str">
        <f>IF(คุณลักษณะ!R36="","",คุณลักษณะ!R36)</f>
        <v/>
      </c>
      <c r="S36" s="136" t="str">
        <f>IF(คุณลักษณะ!S36="","",คุณลักษณะ!S36)</f>
        <v/>
      </c>
      <c r="T36" s="136" t="str">
        <f>IF(คุณลักษณะ!T36="","",คุณลักษณะ!T36)</f>
        <v/>
      </c>
      <c r="U36" s="136" t="str">
        <f>IF(คุณลักษณะ!U36="","",คุณลักษณะ!U36)</f>
        <v/>
      </c>
      <c r="V36" s="136" t="str">
        <f>IF(คุณลักษณะ!V36="","",คุณลักษณะ!V36)</f>
        <v/>
      </c>
      <c r="W36" s="136" t="str">
        <f>IF(คุณลักษณะ!W36="","",คุณลักษณะ!W36)</f>
        <v/>
      </c>
      <c r="X36" s="136" t="str">
        <f>IF(คุณลักษณะ!X36="","",คุณลักษณะ!X36)</f>
        <v/>
      </c>
      <c r="Y36" s="273" t="str">
        <f>IF(คุณลักษณะ!Y36="","",คุณลักษณะ!Y36)</f>
        <v/>
      </c>
      <c r="Z36" s="273" t="str">
        <f>IF(คุณลักษณะ!Z36="","",คุณลักษณะ!Z36)</f>
        <v/>
      </c>
      <c r="AA36" s="377"/>
      <c r="AB36" s="374"/>
    </row>
    <row r="37" spans="2:28" s="379" customFormat="1" ht="17.100000000000001" customHeight="1">
      <c r="B37" s="374"/>
      <c r="C37" s="375"/>
      <c r="D37" s="376" t="str">
        <f>IF(ข้อมูลนร.2!D34="","",ข้อมูลนร.2!D34)</f>
        <v/>
      </c>
      <c r="E37" s="749" t="str">
        <f>IF(ข้อมูลนร.2!G34="","",ข้อมูลนร.2!G34)</f>
        <v/>
      </c>
      <c r="F37" s="750"/>
      <c r="G37" s="136" t="str">
        <f>IF(คุณลักษณะ!G37="","",คุณลักษณะ!G37)</f>
        <v/>
      </c>
      <c r="H37" s="136" t="str">
        <f>IF(คุณลักษณะ!H37="","",คุณลักษณะ!H37)</f>
        <v/>
      </c>
      <c r="I37" s="136" t="str">
        <f>IF(คุณลักษณะ!I37="","",คุณลักษณะ!I37)</f>
        <v/>
      </c>
      <c r="J37" s="136" t="str">
        <f>IF(คุณลักษณะ!J37="","",คุณลักษณะ!J37)</f>
        <v/>
      </c>
      <c r="K37" s="136" t="str">
        <f>IF(คุณลักษณะ!K37="","",คุณลักษณะ!K37)</f>
        <v/>
      </c>
      <c r="L37" s="136" t="str">
        <f>IF(คุณลักษณะ!L37="","",คุณลักษณะ!L37)</f>
        <v/>
      </c>
      <c r="M37" s="136" t="str">
        <f>IF(คุณลักษณะ!M37="","",คุณลักษณะ!M37)</f>
        <v/>
      </c>
      <c r="N37" s="136" t="str">
        <f>IF(คุณลักษณะ!N37="","",คุณลักษณะ!N37)</f>
        <v/>
      </c>
      <c r="O37" s="136" t="str">
        <f>IF(คุณลักษณะ!O37="","",คุณลักษณะ!O37)</f>
        <v/>
      </c>
      <c r="P37" s="136" t="str">
        <f>IF(คุณลักษณะ!P37="","",คุณลักษณะ!P37)</f>
        <v/>
      </c>
      <c r="Q37" s="136" t="str">
        <f>IF(คุณลักษณะ!Q37="","",คุณลักษณะ!Q37)</f>
        <v/>
      </c>
      <c r="R37" s="136" t="str">
        <f>IF(คุณลักษณะ!R37="","",คุณลักษณะ!R37)</f>
        <v/>
      </c>
      <c r="S37" s="136" t="str">
        <f>IF(คุณลักษณะ!S37="","",คุณลักษณะ!S37)</f>
        <v/>
      </c>
      <c r="T37" s="136" t="str">
        <f>IF(คุณลักษณะ!T37="","",คุณลักษณะ!T37)</f>
        <v/>
      </c>
      <c r="U37" s="136" t="str">
        <f>IF(คุณลักษณะ!U37="","",คุณลักษณะ!U37)</f>
        <v/>
      </c>
      <c r="V37" s="136" t="str">
        <f>IF(คุณลักษณะ!V37="","",คุณลักษณะ!V37)</f>
        <v/>
      </c>
      <c r="W37" s="136" t="str">
        <f>IF(คุณลักษณะ!W37="","",คุณลักษณะ!W37)</f>
        <v/>
      </c>
      <c r="X37" s="136" t="str">
        <f>IF(คุณลักษณะ!X37="","",คุณลักษณะ!X37)</f>
        <v/>
      </c>
      <c r="Y37" s="273" t="str">
        <f>IF(คุณลักษณะ!Y37="","",คุณลักษณะ!Y37)</f>
        <v/>
      </c>
      <c r="Z37" s="273" t="str">
        <f>IF(คุณลักษณะ!Z37="","",คุณลักษณะ!Z37)</f>
        <v/>
      </c>
      <c r="AA37" s="377"/>
      <c r="AB37" s="374"/>
    </row>
    <row r="38" spans="2:28" s="379" customFormat="1" ht="17.100000000000001" customHeight="1">
      <c r="B38" s="374"/>
      <c r="C38" s="375"/>
      <c r="D38" s="376" t="str">
        <f>IF(ข้อมูลนร.2!D35="","",ข้อมูลนร.2!D35)</f>
        <v/>
      </c>
      <c r="E38" s="749" t="str">
        <f>IF(ข้อมูลนร.2!G35="","",ข้อมูลนร.2!G35)</f>
        <v/>
      </c>
      <c r="F38" s="750"/>
      <c r="G38" s="136" t="str">
        <f>IF(คุณลักษณะ!G38="","",คุณลักษณะ!G38)</f>
        <v/>
      </c>
      <c r="H38" s="136" t="str">
        <f>IF(คุณลักษณะ!H38="","",คุณลักษณะ!H38)</f>
        <v/>
      </c>
      <c r="I38" s="136" t="str">
        <f>IF(คุณลักษณะ!I38="","",คุณลักษณะ!I38)</f>
        <v/>
      </c>
      <c r="J38" s="136" t="str">
        <f>IF(คุณลักษณะ!J38="","",คุณลักษณะ!J38)</f>
        <v/>
      </c>
      <c r="K38" s="136" t="str">
        <f>IF(คุณลักษณะ!K38="","",คุณลักษณะ!K38)</f>
        <v/>
      </c>
      <c r="L38" s="136" t="str">
        <f>IF(คุณลักษณะ!L38="","",คุณลักษณะ!L38)</f>
        <v/>
      </c>
      <c r="M38" s="136" t="str">
        <f>IF(คุณลักษณะ!M38="","",คุณลักษณะ!M38)</f>
        <v/>
      </c>
      <c r="N38" s="136" t="str">
        <f>IF(คุณลักษณะ!N38="","",คุณลักษณะ!N38)</f>
        <v/>
      </c>
      <c r="O38" s="136" t="str">
        <f>IF(คุณลักษณะ!O38="","",คุณลักษณะ!O38)</f>
        <v/>
      </c>
      <c r="P38" s="136" t="str">
        <f>IF(คุณลักษณะ!P38="","",คุณลักษณะ!P38)</f>
        <v/>
      </c>
      <c r="Q38" s="136" t="str">
        <f>IF(คุณลักษณะ!Q38="","",คุณลักษณะ!Q38)</f>
        <v/>
      </c>
      <c r="R38" s="136" t="str">
        <f>IF(คุณลักษณะ!R38="","",คุณลักษณะ!R38)</f>
        <v/>
      </c>
      <c r="S38" s="136" t="str">
        <f>IF(คุณลักษณะ!S38="","",คุณลักษณะ!S38)</f>
        <v/>
      </c>
      <c r="T38" s="136" t="str">
        <f>IF(คุณลักษณะ!T38="","",คุณลักษณะ!T38)</f>
        <v/>
      </c>
      <c r="U38" s="136" t="str">
        <f>IF(คุณลักษณะ!U38="","",คุณลักษณะ!U38)</f>
        <v/>
      </c>
      <c r="V38" s="136" t="str">
        <f>IF(คุณลักษณะ!V38="","",คุณลักษณะ!V38)</f>
        <v/>
      </c>
      <c r="W38" s="136" t="str">
        <f>IF(คุณลักษณะ!W38="","",คุณลักษณะ!W38)</f>
        <v/>
      </c>
      <c r="X38" s="136" t="str">
        <f>IF(คุณลักษณะ!X38="","",คุณลักษณะ!X38)</f>
        <v/>
      </c>
      <c r="Y38" s="273" t="str">
        <f>IF(คุณลักษณะ!Y38="","",คุณลักษณะ!Y38)</f>
        <v/>
      </c>
      <c r="Z38" s="273" t="str">
        <f>IF(คุณลักษณะ!Z38="","",คุณลักษณะ!Z38)</f>
        <v/>
      </c>
      <c r="AA38" s="377"/>
      <c r="AB38" s="374"/>
    </row>
    <row r="39" spans="2:28" s="379" customFormat="1" ht="17.100000000000001" customHeight="1">
      <c r="B39" s="374"/>
      <c r="C39" s="375"/>
      <c r="D39" s="376" t="str">
        <f>IF(ข้อมูลนร.2!D36="","",ข้อมูลนร.2!D36)</f>
        <v/>
      </c>
      <c r="E39" s="749" t="str">
        <f>IF(ข้อมูลนร.2!G36="","",ข้อมูลนร.2!G36)</f>
        <v/>
      </c>
      <c r="F39" s="750"/>
      <c r="G39" s="136" t="str">
        <f>IF(คุณลักษณะ!G39="","",คุณลักษณะ!G39)</f>
        <v/>
      </c>
      <c r="H39" s="136" t="str">
        <f>IF(คุณลักษณะ!H39="","",คุณลักษณะ!H39)</f>
        <v/>
      </c>
      <c r="I39" s="136" t="str">
        <f>IF(คุณลักษณะ!I39="","",คุณลักษณะ!I39)</f>
        <v/>
      </c>
      <c r="J39" s="136" t="str">
        <f>IF(คุณลักษณะ!J39="","",คุณลักษณะ!J39)</f>
        <v/>
      </c>
      <c r="K39" s="136" t="str">
        <f>IF(คุณลักษณะ!K39="","",คุณลักษณะ!K39)</f>
        <v/>
      </c>
      <c r="L39" s="136" t="str">
        <f>IF(คุณลักษณะ!L39="","",คุณลักษณะ!L39)</f>
        <v/>
      </c>
      <c r="M39" s="136" t="str">
        <f>IF(คุณลักษณะ!M39="","",คุณลักษณะ!M39)</f>
        <v/>
      </c>
      <c r="N39" s="136" t="str">
        <f>IF(คุณลักษณะ!N39="","",คุณลักษณะ!N39)</f>
        <v/>
      </c>
      <c r="O39" s="136" t="str">
        <f>IF(คุณลักษณะ!O39="","",คุณลักษณะ!O39)</f>
        <v/>
      </c>
      <c r="P39" s="136" t="str">
        <f>IF(คุณลักษณะ!P39="","",คุณลักษณะ!P39)</f>
        <v/>
      </c>
      <c r="Q39" s="136" t="str">
        <f>IF(คุณลักษณะ!Q39="","",คุณลักษณะ!Q39)</f>
        <v/>
      </c>
      <c r="R39" s="136" t="str">
        <f>IF(คุณลักษณะ!R39="","",คุณลักษณะ!R39)</f>
        <v/>
      </c>
      <c r="S39" s="136" t="str">
        <f>IF(คุณลักษณะ!S39="","",คุณลักษณะ!S39)</f>
        <v/>
      </c>
      <c r="T39" s="136" t="str">
        <f>IF(คุณลักษณะ!T39="","",คุณลักษณะ!T39)</f>
        <v/>
      </c>
      <c r="U39" s="136" t="str">
        <f>IF(คุณลักษณะ!U39="","",คุณลักษณะ!U39)</f>
        <v/>
      </c>
      <c r="V39" s="136" t="str">
        <f>IF(คุณลักษณะ!V39="","",คุณลักษณะ!V39)</f>
        <v/>
      </c>
      <c r="W39" s="136" t="str">
        <f>IF(คุณลักษณะ!W39="","",คุณลักษณะ!W39)</f>
        <v/>
      </c>
      <c r="X39" s="136" t="str">
        <f>IF(คุณลักษณะ!X39="","",คุณลักษณะ!X39)</f>
        <v/>
      </c>
      <c r="Y39" s="273" t="str">
        <f>IF(คุณลักษณะ!Y39="","",คุณลักษณะ!Y39)</f>
        <v/>
      </c>
      <c r="Z39" s="273" t="str">
        <f>IF(คุณลักษณะ!Z39="","",คุณลักษณะ!Z39)</f>
        <v/>
      </c>
      <c r="AA39" s="377"/>
      <c r="AB39" s="374"/>
    </row>
    <row r="40" spans="2:28" s="379" customFormat="1" ht="17.100000000000001" customHeight="1">
      <c r="B40" s="374"/>
      <c r="C40" s="375"/>
      <c r="D40" s="376" t="str">
        <f>IF(ข้อมูลนร.2!D37="","",ข้อมูลนร.2!D37)</f>
        <v/>
      </c>
      <c r="E40" s="749" t="str">
        <f>IF(ข้อมูลนร.2!G37="","",ข้อมูลนร.2!G37)</f>
        <v/>
      </c>
      <c r="F40" s="750"/>
      <c r="G40" s="136" t="str">
        <f>IF(คุณลักษณะ!G40="","",คุณลักษณะ!G40)</f>
        <v/>
      </c>
      <c r="H40" s="136" t="str">
        <f>IF(คุณลักษณะ!H40="","",คุณลักษณะ!H40)</f>
        <v/>
      </c>
      <c r="I40" s="136" t="str">
        <f>IF(คุณลักษณะ!I40="","",คุณลักษณะ!I40)</f>
        <v/>
      </c>
      <c r="J40" s="136" t="str">
        <f>IF(คุณลักษณะ!J40="","",คุณลักษณะ!J40)</f>
        <v/>
      </c>
      <c r="K40" s="136" t="str">
        <f>IF(คุณลักษณะ!K40="","",คุณลักษณะ!K40)</f>
        <v/>
      </c>
      <c r="L40" s="136" t="str">
        <f>IF(คุณลักษณะ!L40="","",คุณลักษณะ!L40)</f>
        <v/>
      </c>
      <c r="M40" s="136" t="str">
        <f>IF(คุณลักษณะ!M40="","",คุณลักษณะ!M40)</f>
        <v/>
      </c>
      <c r="N40" s="136" t="str">
        <f>IF(คุณลักษณะ!N40="","",คุณลักษณะ!N40)</f>
        <v/>
      </c>
      <c r="O40" s="136" t="str">
        <f>IF(คุณลักษณะ!O40="","",คุณลักษณะ!O40)</f>
        <v/>
      </c>
      <c r="P40" s="136" t="str">
        <f>IF(คุณลักษณะ!P40="","",คุณลักษณะ!P40)</f>
        <v/>
      </c>
      <c r="Q40" s="136" t="str">
        <f>IF(คุณลักษณะ!Q40="","",คุณลักษณะ!Q40)</f>
        <v/>
      </c>
      <c r="R40" s="136" t="str">
        <f>IF(คุณลักษณะ!R40="","",คุณลักษณะ!R40)</f>
        <v/>
      </c>
      <c r="S40" s="136" t="str">
        <f>IF(คุณลักษณะ!S40="","",คุณลักษณะ!S40)</f>
        <v/>
      </c>
      <c r="T40" s="136" t="str">
        <f>IF(คุณลักษณะ!T40="","",คุณลักษณะ!T40)</f>
        <v/>
      </c>
      <c r="U40" s="136" t="str">
        <f>IF(คุณลักษณะ!U40="","",คุณลักษณะ!U40)</f>
        <v/>
      </c>
      <c r="V40" s="136" t="str">
        <f>IF(คุณลักษณะ!V40="","",คุณลักษณะ!V40)</f>
        <v/>
      </c>
      <c r="W40" s="136" t="str">
        <f>IF(คุณลักษณะ!W40="","",คุณลักษณะ!W40)</f>
        <v/>
      </c>
      <c r="X40" s="136" t="str">
        <f>IF(คุณลักษณะ!X40="","",คุณลักษณะ!X40)</f>
        <v/>
      </c>
      <c r="Y40" s="273" t="str">
        <f>IF(คุณลักษณะ!Y40="","",คุณลักษณะ!Y40)</f>
        <v/>
      </c>
      <c r="Z40" s="273" t="str">
        <f>IF(คุณลักษณะ!Z40="","",คุณลักษณะ!Z40)</f>
        <v/>
      </c>
      <c r="AA40" s="377"/>
      <c r="AB40" s="374"/>
    </row>
    <row r="41" spans="2:28" s="379" customFormat="1" ht="17.100000000000001" customHeight="1">
      <c r="B41" s="374"/>
      <c r="C41" s="375"/>
      <c r="D41" s="376" t="str">
        <f>IF(ข้อมูลนร.2!D38="","",ข้อมูลนร.2!D38)</f>
        <v/>
      </c>
      <c r="E41" s="749" t="str">
        <f>IF(ข้อมูลนร.2!G38="","",ข้อมูลนร.2!G38)</f>
        <v/>
      </c>
      <c r="F41" s="750"/>
      <c r="G41" s="136" t="str">
        <f>IF(คุณลักษณะ!G41="","",คุณลักษณะ!G41)</f>
        <v/>
      </c>
      <c r="H41" s="136" t="str">
        <f>IF(คุณลักษณะ!H41="","",คุณลักษณะ!H41)</f>
        <v/>
      </c>
      <c r="I41" s="136" t="str">
        <f>IF(คุณลักษณะ!I41="","",คุณลักษณะ!I41)</f>
        <v/>
      </c>
      <c r="J41" s="136" t="str">
        <f>IF(คุณลักษณะ!J41="","",คุณลักษณะ!J41)</f>
        <v/>
      </c>
      <c r="K41" s="136" t="str">
        <f>IF(คุณลักษณะ!K41="","",คุณลักษณะ!K41)</f>
        <v/>
      </c>
      <c r="L41" s="136" t="str">
        <f>IF(คุณลักษณะ!L41="","",คุณลักษณะ!L41)</f>
        <v/>
      </c>
      <c r="M41" s="136" t="str">
        <f>IF(คุณลักษณะ!M41="","",คุณลักษณะ!M41)</f>
        <v/>
      </c>
      <c r="N41" s="136" t="str">
        <f>IF(คุณลักษณะ!N41="","",คุณลักษณะ!N41)</f>
        <v/>
      </c>
      <c r="O41" s="136" t="str">
        <f>IF(คุณลักษณะ!O41="","",คุณลักษณะ!O41)</f>
        <v/>
      </c>
      <c r="P41" s="136" t="str">
        <f>IF(คุณลักษณะ!P41="","",คุณลักษณะ!P41)</f>
        <v/>
      </c>
      <c r="Q41" s="136" t="str">
        <f>IF(คุณลักษณะ!Q41="","",คุณลักษณะ!Q41)</f>
        <v/>
      </c>
      <c r="R41" s="136" t="str">
        <f>IF(คุณลักษณะ!R41="","",คุณลักษณะ!R41)</f>
        <v/>
      </c>
      <c r="S41" s="136" t="str">
        <f>IF(คุณลักษณะ!S41="","",คุณลักษณะ!S41)</f>
        <v/>
      </c>
      <c r="T41" s="136" t="str">
        <f>IF(คุณลักษณะ!T41="","",คุณลักษณะ!T41)</f>
        <v/>
      </c>
      <c r="U41" s="136" t="str">
        <f>IF(คุณลักษณะ!U41="","",คุณลักษณะ!U41)</f>
        <v/>
      </c>
      <c r="V41" s="136" t="str">
        <f>IF(คุณลักษณะ!V41="","",คุณลักษณะ!V41)</f>
        <v/>
      </c>
      <c r="W41" s="136" t="str">
        <f>IF(คุณลักษณะ!W41="","",คุณลักษณะ!W41)</f>
        <v/>
      </c>
      <c r="X41" s="136" t="str">
        <f>IF(คุณลักษณะ!X41="","",คุณลักษณะ!X41)</f>
        <v/>
      </c>
      <c r="Y41" s="273" t="str">
        <f>IF(คุณลักษณะ!Y41="","",คุณลักษณะ!Y41)</f>
        <v/>
      </c>
      <c r="Z41" s="273" t="str">
        <f>IF(คุณลักษณะ!Z41="","",คุณลักษณะ!Z41)</f>
        <v/>
      </c>
      <c r="AA41" s="377"/>
      <c r="AB41" s="374"/>
    </row>
    <row r="42" spans="2:28" s="379" customFormat="1" ht="17.100000000000001" customHeight="1">
      <c r="B42" s="374"/>
      <c r="C42" s="375"/>
      <c r="D42" s="376" t="str">
        <f>IF(ข้อมูลนร.2!D39="","",ข้อมูลนร.2!D39)</f>
        <v/>
      </c>
      <c r="E42" s="749" t="str">
        <f>IF(ข้อมูลนร.2!G39="","",ข้อมูลนร.2!G39)</f>
        <v/>
      </c>
      <c r="F42" s="750"/>
      <c r="G42" s="136" t="str">
        <f>IF(คุณลักษณะ!G42="","",คุณลักษณะ!G42)</f>
        <v/>
      </c>
      <c r="H42" s="136" t="str">
        <f>IF(คุณลักษณะ!H42="","",คุณลักษณะ!H42)</f>
        <v/>
      </c>
      <c r="I42" s="136" t="str">
        <f>IF(คุณลักษณะ!I42="","",คุณลักษณะ!I42)</f>
        <v/>
      </c>
      <c r="J42" s="136" t="str">
        <f>IF(คุณลักษณะ!J42="","",คุณลักษณะ!J42)</f>
        <v/>
      </c>
      <c r="K42" s="136" t="str">
        <f>IF(คุณลักษณะ!K42="","",คุณลักษณะ!K42)</f>
        <v/>
      </c>
      <c r="L42" s="136" t="str">
        <f>IF(คุณลักษณะ!L42="","",คุณลักษณะ!L42)</f>
        <v/>
      </c>
      <c r="M42" s="136" t="str">
        <f>IF(คุณลักษณะ!M42="","",คุณลักษณะ!M42)</f>
        <v/>
      </c>
      <c r="N42" s="136" t="str">
        <f>IF(คุณลักษณะ!N42="","",คุณลักษณะ!N42)</f>
        <v/>
      </c>
      <c r="O42" s="136" t="str">
        <f>IF(คุณลักษณะ!O42="","",คุณลักษณะ!O42)</f>
        <v/>
      </c>
      <c r="P42" s="136" t="str">
        <f>IF(คุณลักษณะ!P42="","",คุณลักษณะ!P42)</f>
        <v/>
      </c>
      <c r="Q42" s="136" t="str">
        <f>IF(คุณลักษณะ!Q42="","",คุณลักษณะ!Q42)</f>
        <v/>
      </c>
      <c r="R42" s="136" t="str">
        <f>IF(คุณลักษณะ!R42="","",คุณลักษณะ!R42)</f>
        <v/>
      </c>
      <c r="S42" s="136" t="str">
        <f>IF(คุณลักษณะ!S42="","",คุณลักษณะ!S42)</f>
        <v/>
      </c>
      <c r="T42" s="136" t="str">
        <f>IF(คุณลักษณะ!T42="","",คุณลักษณะ!T42)</f>
        <v/>
      </c>
      <c r="U42" s="136" t="str">
        <f>IF(คุณลักษณะ!U42="","",คุณลักษณะ!U42)</f>
        <v/>
      </c>
      <c r="V42" s="136" t="str">
        <f>IF(คุณลักษณะ!V42="","",คุณลักษณะ!V42)</f>
        <v/>
      </c>
      <c r="W42" s="136" t="str">
        <f>IF(คุณลักษณะ!W42="","",คุณลักษณะ!W42)</f>
        <v/>
      </c>
      <c r="X42" s="136" t="str">
        <f>IF(คุณลักษณะ!X42="","",คุณลักษณะ!X42)</f>
        <v/>
      </c>
      <c r="Y42" s="273" t="str">
        <f>IF(คุณลักษณะ!Y42="","",คุณลักษณะ!Y42)</f>
        <v/>
      </c>
      <c r="Z42" s="273" t="str">
        <f>IF(คุณลักษณะ!Z42="","",คุณลักษณะ!Z42)</f>
        <v/>
      </c>
      <c r="AA42" s="377"/>
      <c r="AB42" s="374"/>
    </row>
    <row r="43" spans="2:28" s="379" customFormat="1" ht="17.100000000000001" customHeight="1">
      <c r="B43" s="374"/>
      <c r="C43" s="375"/>
      <c r="D43" s="376" t="str">
        <f>IF(ข้อมูลนร.2!D40="","",ข้อมูลนร.2!D40)</f>
        <v/>
      </c>
      <c r="E43" s="749" t="str">
        <f>IF(ข้อมูลนร.2!G40="","",ข้อมูลนร.2!G40)</f>
        <v/>
      </c>
      <c r="F43" s="750"/>
      <c r="G43" s="136" t="str">
        <f>IF(คุณลักษณะ!G43="","",คุณลักษณะ!G43)</f>
        <v/>
      </c>
      <c r="H43" s="136" t="str">
        <f>IF(คุณลักษณะ!H43="","",คุณลักษณะ!H43)</f>
        <v/>
      </c>
      <c r="I43" s="136" t="str">
        <f>IF(คุณลักษณะ!I43="","",คุณลักษณะ!I43)</f>
        <v/>
      </c>
      <c r="J43" s="136" t="str">
        <f>IF(คุณลักษณะ!J43="","",คุณลักษณะ!J43)</f>
        <v/>
      </c>
      <c r="K43" s="136" t="str">
        <f>IF(คุณลักษณะ!K43="","",คุณลักษณะ!K43)</f>
        <v/>
      </c>
      <c r="L43" s="136" t="str">
        <f>IF(คุณลักษณะ!L43="","",คุณลักษณะ!L43)</f>
        <v/>
      </c>
      <c r="M43" s="136" t="str">
        <f>IF(คุณลักษณะ!M43="","",คุณลักษณะ!M43)</f>
        <v/>
      </c>
      <c r="N43" s="136" t="str">
        <f>IF(คุณลักษณะ!N43="","",คุณลักษณะ!N43)</f>
        <v/>
      </c>
      <c r="O43" s="136" t="str">
        <f>IF(คุณลักษณะ!O43="","",คุณลักษณะ!O43)</f>
        <v/>
      </c>
      <c r="P43" s="136" t="str">
        <f>IF(คุณลักษณะ!P43="","",คุณลักษณะ!P43)</f>
        <v/>
      </c>
      <c r="Q43" s="136" t="str">
        <f>IF(คุณลักษณะ!Q43="","",คุณลักษณะ!Q43)</f>
        <v/>
      </c>
      <c r="R43" s="136" t="str">
        <f>IF(คุณลักษณะ!R43="","",คุณลักษณะ!R43)</f>
        <v/>
      </c>
      <c r="S43" s="136" t="str">
        <f>IF(คุณลักษณะ!S43="","",คุณลักษณะ!S43)</f>
        <v/>
      </c>
      <c r="T43" s="136" t="str">
        <f>IF(คุณลักษณะ!T43="","",คุณลักษณะ!T43)</f>
        <v/>
      </c>
      <c r="U43" s="136" t="str">
        <f>IF(คุณลักษณะ!U43="","",คุณลักษณะ!U43)</f>
        <v/>
      </c>
      <c r="V43" s="136" t="str">
        <f>IF(คุณลักษณะ!V43="","",คุณลักษณะ!V43)</f>
        <v/>
      </c>
      <c r="W43" s="136" t="str">
        <f>IF(คุณลักษณะ!W43="","",คุณลักษณะ!W43)</f>
        <v/>
      </c>
      <c r="X43" s="136" t="str">
        <f>IF(คุณลักษณะ!X43="","",คุณลักษณะ!X43)</f>
        <v/>
      </c>
      <c r="Y43" s="273" t="str">
        <f>IF(คุณลักษณะ!Y43="","",คุณลักษณะ!Y43)</f>
        <v/>
      </c>
      <c r="Z43" s="273" t="str">
        <f>IF(คุณลักษณะ!Z43="","",คุณลักษณะ!Z43)</f>
        <v/>
      </c>
      <c r="AA43" s="377"/>
      <c r="AB43" s="374"/>
    </row>
    <row r="44" spans="2:28" s="379" customFormat="1" ht="17.100000000000001" customHeight="1">
      <c r="B44" s="374"/>
      <c r="C44" s="375"/>
      <c r="D44" s="376" t="str">
        <f>IF(ข้อมูลนร.2!D41="","",ข้อมูลนร.2!D41)</f>
        <v/>
      </c>
      <c r="E44" s="749" t="str">
        <f>IF(ข้อมูลนร.2!G41="","",ข้อมูลนร.2!G41)</f>
        <v/>
      </c>
      <c r="F44" s="750"/>
      <c r="G44" s="136" t="str">
        <f>IF(คุณลักษณะ!G44="","",คุณลักษณะ!G44)</f>
        <v/>
      </c>
      <c r="H44" s="136" t="str">
        <f>IF(คุณลักษณะ!H44="","",คุณลักษณะ!H44)</f>
        <v/>
      </c>
      <c r="I44" s="136" t="str">
        <f>IF(คุณลักษณะ!I44="","",คุณลักษณะ!I44)</f>
        <v/>
      </c>
      <c r="J44" s="136" t="str">
        <f>IF(คุณลักษณะ!J44="","",คุณลักษณะ!J44)</f>
        <v/>
      </c>
      <c r="K44" s="136" t="str">
        <f>IF(คุณลักษณะ!K44="","",คุณลักษณะ!K44)</f>
        <v/>
      </c>
      <c r="L44" s="136" t="str">
        <f>IF(คุณลักษณะ!L44="","",คุณลักษณะ!L44)</f>
        <v/>
      </c>
      <c r="M44" s="136" t="str">
        <f>IF(คุณลักษณะ!M44="","",คุณลักษณะ!M44)</f>
        <v/>
      </c>
      <c r="N44" s="136" t="str">
        <f>IF(คุณลักษณะ!N44="","",คุณลักษณะ!N44)</f>
        <v/>
      </c>
      <c r="O44" s="136" t="str">
        <f>IF(คุณลักษณะ!O44="","",คุณลักษณะ!O44)</f>
        <v/>
      </c>
      <c r="P44" s="136" t="str">
        <f>IF(คุณลักษณะ!P44="","",คุณลักษณะ!P44)</f>
        <v/>
      </c>
      <c r="Q44" s="136" t="str">
        <f>IF(คุณลักษณะ!Q44="","",คุณลักษณะ!Q44)</f>
        <v/>
      </c>
      <c r="R44" s="136" t="str">
        <f>IF(คุณลักษณะ!R44="","",คุณลักษณะ!R44)</f>
        <v/>
      </c>
      <c r="S44" s="136" t="str">
        <f>IF(คุณลักษณะ!S44="","",คุณลักษณะ!S44)</f>
        <v/>
      </c>
      <c r="T44" s="136" t="str">
        <f>IF(คุณลักษณะ!T44="","",คุณลักษณะ!T44)</f>
        <v/>
      </c>
      <c r="U44" s="136" t="str">
        <f>IF(คุณลักษณะ!U44="","",คุณลักษณะ!U44)</f>
        <v/>
      </c>
      <c r="V44" s="136" t="str">
        <f>IF(คุณลักษณะ!V44="","",คุณลักษณะ!V44)</f>
        <v/>
      </c>
      <c r="W44" s="136" t="str">
        <f>IF(คุณลักษณะ!W44="","",คุณลักษณะ!W44)</f>
        <v/>
      </c>
      <c r="X44" s="136" t="str">
        <f>IF(คุณลักษณะ!X44="","",คุณลักษณะ!X44)</f>
        <v/>
      </c>
      <c r="Y44" s="273" t="str">
        <f>IF(คุณลักษณะ!Y44="","",คุณลักษณะ!Y44)</f>
        <v/>
      </c>
      <c r="Z44" s="273" t="str">
        <f>IF(คุณลักษณะ!Z44="","",คุณลักษณะ!Z44)</f>
        <v/>
      </c>
      <c r="AA44" s="377"/>
      <c r="AB44" s="374"/>
    </row>
    <row r="45" spans="2:28" s="379" customFormat="1" ht="17.100000000000001" customHeight="1">
      <c r="B45" s="374"/>
      <c r="C45" s="375"/>
      <c r="D45" s="376" t="str">
        <f>IF(ข้อมูลนร.2!D42="","",ข้อมูลนร.2!D42)</f>
        <v/>
      </c>
      <c r="E45" s="749" t="str">
        <f>IF(ข้อมูลนร.2!G42="","",ข้อมูลนร.2!G42)</f>
        <v/>
      </c>
      <c r="F45" s="750"/>
      <c r="G45" s="136" t="str">
        <f>IF(คุณลักษณะ!G45="","",คุณลักษณะ!G45)</f>
        <v/>
      </c>
      <c r="H45" s="136" t="str">
        <f>IF(คุณลักษณะ!H45="","",คุณลักษณะ!H45)</f>
        <v/>
      </c>
      <c r="I45" s="136" t="str">
        <f>IF(คุณลักษณะ!I45="","",คุณลักษณะ!I45)</f>
        <v/>
      </c>
      <c r="J45" s="136" t="str">
        <f>IF(คุณลักษณะ!J45="","",คุณลักษณะ!J45)</f>
        <v/>
      </c>
      <c r="K45" s="136" t="str">
        <f>IF(คุณลักษณะ!K45="","",คุณลักษณะ!K45)</f>
        <v/>
      </c>
      <c r="L45" s="136" t="str">
        <f>IF(คุณลักษณะ!L45="","",คุณลักษณะ!L45)</f>
        <v/>
      </c>
      <c r="M45" s="136" t="str">
        <f>IF(คุณลักษณะ!M45="","",คุณลักษณะ!M45)</f>
        <v/>
      </c>
      <c r="N45" s="136" t="str">
        <f>IF(คุณลักษณะ!N45="","",คุณลักษณะ!N45)</f>
        <v/>
      </c>
      <c r="O45" s="136" t="str">
        <f>IF(คุณลักษณะ!O45="","",คุณลักษณะ!O45)</f>
        <v/>
      </c>
      <c r="P45" s="136" t="str">
        <f>IF(คุณลักษณะ!P45="","",คุณลักษณะ!P45)</f>
        <v/>
      </c>
      <c r="Q45" s="136" t="str">
        <f>IF(คุณลักษณะ!Q45="","",คุณลักษณะ!Q45)</f>
        <v/>
      </c>
      <c r="R45" s="136" t="str">
        <f>IF(คุณลักษณะ!R45="","",คุณลักษณะ!R45)</f>
        <v/>
      </c>
      <c r="S45" s="136" t="str">
        <f>IF(คุณลักษณะ!S45="","",คุณลักษณะ!S45)</f>
        <v/>
      </c>
      <c r="T45" s="136" t="str">
        <f>IF(คุณลักษณะ!T45="","",คุณลักษณะ!T45)</f>
        <v/>
      </c>
      <c r="U45" s="136" t="str">
        <f>IF(คุณลักษณะ!U45="","",คุณลักษณะ!U45)</f>
        <v/>
      </c>
      <c r="V45" s="136" t="str">
        <f>IF(คุณลักษณะ!V45="","",คุณลักษณะ!V45)</f>
        <v/>
      </c>
      <c r="W45" s="136" t="str">
        <f>IF(คุณลักษณะ!W45="","",คุณลักษณะ!W45)</f>
        <v/>
      </c>
      <c r="X45" s="136" t="str">
        <f>IF(คุณลักษณะ!X45="","",คุณลักษณะ!X45)</f>
        <v/>
      </c>
      <c r="Y45" s="273" t="str">
        <f>IF(คุณลักษณะ!Y45="","",คุณลักษณะ!Y45)</f>
        <v/>
      </c>
      <c r="Z45" s="273" t="str">
        <f>IF(คุณลักษณะ!Z45="","",คุณลักษณะ!Z45)</f>
        <v/>
      </c>
      <c r="AA45" s="377"/>
      <c r="AB45" s="374"/>
    </row>
    <row r="46" spans="2:28" s="379" customFormat="1" ht="17.100000000000001" customHeight="1">
      <c r="B46" s="374"/>
      <c r="C46" s="375"/>
      <c r="D46" s="376" t="str">
        <f>IF(ข้อมูลนร.2!D43="","",ข้อมูลนร.2!D43)</f>
        <v/>
      </c>
      <c r="E46" s="749" t="str">
        <f>IF(ข้อมูลนร.2!G43="","",ข้อมูลนร.2!G43)</f>
        <v/>
      </c>
      <c r="F46" s="750"/>
      <c r="G46" s="136" t="str">
        <f>IF(คุณลักษณะ!G46="","",คุณลักษณะ!G46)</f>
        <v/>
      </c>
      <c r="H46" s="136" t="str">
        <f>IF(คุณลักษณะ!H46="","",คุณลักษณะ!H46)</f>
        <v/>
      </c>
      <c r="I46" s="136" t="str">
        <f>IF(คุณลักษณะ!I46="","",คุณลักษณะ!I46)</f>
        <v/>
      </c>
      <c r="J46" s="136" t="str">
        <f>IF(คุณลักษณะ!J46="","",คุณลักษณะ!J46)</f>
        <v/>
      </c>
      <c r="K46" s="136" t="str">
        <f>IF(คุณลักษณะ!K46="","",คุณลักษณะ!K46)</f>
        <v/>
      </c>
      <c r="L46" s="136" t="str">
        <f>IF(คุณลักษณะ!L46="","",คุณลักษณะ!L46)</f>
        <v/>
      </c>
      <c r="M46" s="136" t="str">
        <f>IF(คุณลักษณะ!M46="","",คุณลักษณะ!M46)</f>
        <v/>
      </c>
      <c r="N46" s="136" t="str">
        <f>IF(คุณลักษณะ!N46="","",คุณลักษณะ!N46)</f>
        <v/>
      </c>
      <c r="O46" s="136" t="str">
        <f>IF(คุณลักษณะ!O46="","",คุณลักษณะ!O46)</f>
        <v/>
      </c>
      <c r="P46" s="136" t="str">
        <f>IF(คุณลักษณะ!P46="","",คุณลักษณะ!P46)</f>
        <v/>
      </c>
      <c r="Q46" s="136" t="str">
        <f>IF(คุณลักษณะ!Q46="","",คุณลักษณะ!Q46)</f>
        <v/>
      </c>
      <c r="R46" s="136" t="str">
        <f>IF(คุณลักษณะ!R46="","",คุณลักษณะ!R46)</f>
        <v/>
      </c>
      <c r="S46" s="136" t="str">
        <f>IF(คุณลักษณะ!S46="","",คุณลักษณะ!S46)</f>
        <v/>
      </c>
      <c r="T46" s="136" t="str">
        <f>IF(คุณลักษณะ!T46="","",คุณลักษณะ!T46)</f>
        <v/>
      </c>
      <c r="U46" s="136" t="str">
        <f>IF(คุณลักษณะ!U46="","",คุณลักษณะ!U46)</f>
        <v/>
      </c>
      <c r="V46" s="136" t="str">
        <f>IF(คุณลักษณะ!V46="","",คุณลักษณะ!V46)</f>
        <v/>
      </c>
      <c r="W46" s="136" t="str">
        <f>IF(คุณลักษณะ!W46="","",คุณลักษณะ!W46)</f>
        <v/>
      </c>
      <c r="X46" s="136" t="str">
        <f>IF(คุณลักษณะ!X46="","",คุณลักษณะ!X46)</f>
        <v/>
      </c>
      <c r="Y46" s="273" t="str">
        <f>IF(คุณลักษณะ!Y46="","",คุณลักษณะ!Y46)</f>
        <v/>
      </c>
      <c r="Z46" s="273" t="str">
        <f>IF(คุณลักษณะ!Z46="","",คุณลักษณะ!Z46)</f>
        <v/>
      </c>
      <c r="AA46" s="377"/>
      <c r="AB46" s="374"/>
    </row>
    <row r="47" spans="2:28" s="379" customFormat="1" ht="17.100000000000001" customHeight="1">
      <c r="B47" s="374"/>
      <c r="C47" s="375"/>
      <c r="D47" s="376" t="str">
        <f>IF(ข้อมูลนร.2!D44="","",ข้อมูลนร.2!D44)</f>
        <v/>
      </c>
      <c r="E47" s="749" t="str">
        <f>IF(ข้อมูลนร.2!G44="","",ข้อมูลนร.2!G44)</f>
        <v/>
      </c>
      <c r="F47" s="750"/>
      <c r="G47" s="136" t="str">
        <f>IF(คุณลักษณะ!G47="","",คุณลักษณะ!G47)</f>
        <v/>
      </c>
      <c r="H47" s="136" t="str">
        <f>IF(คุณลักษณะ!H47="","",คุณลักษณะ!H47)</f>
        <v/>
      </c>
      <c r="I47" s="136" t="str">
        <f>IF(คุณลักษณะ!I47="","",คุณลักษณะ!I47)</f>
        <v/>
      </c>
      <c r="J47" s="136" t="str">
        <f>IF(คุณลักษณะ!J47="","",คุณลักษณะ!J47)</f>
        <v/>
      </c>
      <c r="K47" s="136" t="str">
        <f>IF(คุณลักษณะ!K47="","",คุณลักษณะ!K47)</f>
        <v/>
      </c>
      <c r="L47" s="136" t="str">
        <f>IF(คุณลักษณะ!L47="","",คุณลักษณะ!L47)</f>
        <v/>
      </c>
      <c r="M47" s="136" t="str">
        <f>IF(คุณลักษณะ!M47="","",คุณลักษณะ!M47)</f>
        <v/>
      </c>
      <c r="N47" s="136" t="str">
        <f>IF(คุณลักษณะ!N47="","",คุณลักษณะ!N47)</f>
        <v/>
      </c>
      <c r="O47" s="136" t="str">
        <f>IF(คุณลักษณะ!O47="","",คุณลักษณะ!O47)</f>
        <v/>
      </c>
      <c r="P47" s="136" t="str">
        <f>IF(คุณลักษณะ!P47="","",คุณลักษณะ!P47)</f>
        <v/>
      </c>
      <c r="Q47" s="136" t="str">
        <f>IF(คุณลักษณะ!Q47="","",คุณลักษณะ!Q47)</f>
        <v/>
      </c>
      <c r="R47" s="136" t="str">
        <f>IF(คุณลักษณะ!R47="","",คุณลักษณะ!R47)</f>
        <v/>
      </c>
      <c r="S47" s="136" t="str">
        <f>IF(คุณลักษณะ!S47="","",คุณลักษณะ!S47)</f>
        <v/>
      </c>
      <c r="T47" s="136" t="str">
        <f>IF(คุณลักษณะ!T47="","",คุณลักษณะ!T47)</f>
        <v/>
      </c>
      <c r="U47" s="136" t="str">
        <f>IF(คุณลักษณะ!U47="","",คุณลักษณะ!U47)</f>
        <v/>
      </c>
      <c r="V47" s="136" t="str">
        <f>IF(คุณลักษณะ!V47="","",คุณลักษณะ!V47)</f>
        <v/>
      </c>
      <c r="W47" s="136" t="str">
        <f>IF(คุณลักษณะ!W47="","",คุณลักษณะ!W47)</f>
        <v/>
      </c>
      <c r="X47" s="136" t="str">
        <f>IF(คุณลักษณะ!X47="","",คุณลักษณะ!X47)</f>
        <v/>
      </c>
      <c r="Y47" s="273" t="str">
        <f>IF(คุณลักษณะ!Y47="","",คุณลักษณะ!Y47)</f>
        <v/>
      </c>
      <c r="Z47" s="273" t="str">
        <f>IF(คุณลักษณะ!Z47="","",คุณลักษณะ!Z47)</f>
        <v/>
      </c>
      <c r="AA47" s="377"/>
      <c r="AB47" s="374"/>
    </row>
    <row r="48" spans="2:28" s="379" customFormat="1" ht="17.100000000000001" customHeight="1">
      <c r="B48" s="374"/>
      <c r="C48" s="375"/>
      <c r="D48" s="376" t="str">
        <f>IF(ข้อมูลนร.2!D45="","",ข้อมูลนร.2!D45)</f>
        <v/>
      </c>
      <c r="E48" s="749" t="str">
        <f>IF(ข้อมูลนร.2!G45="","",ข้อมูลนร.2!G45)</f>
        <v/>
      </c>
      <c r="F48" s="750"/>
      <c r="G48" s="136" t="str">
        <f>IF(คุณลักษณะ!G48="","",คุณลักษณะ!G48)</f>
        <v/>
      </c>
      <c r="H48" s="136" t="str">
        <f>IF(คุณลักษณะ!H48="","",คุณลักษณะ!H48)</f>
        <v/>
      </c>
      <c r="I48" s="136" t="str">
        <f>IF(คุณลักษณะ!I48="","",คุณลักษณะ!I48)</f>
        <v/>
      </c>
      <c r="J48" s="136" t="str">
        <f>IF(คุณลักษณะ!J48="","",คุณลักษณะ!J48)</f>
        <v/>
      </c>
      <c r="K48" s="136" t="str">
        <f>IF(คุณลักษณะ!K48="","",คุณลักษณะ!K48)</f>
        <v/>
      </c>
      <c r="L48" s="136" t="str">
        <f>IF(คุณลักษณะ!L48="","",คุณลักษณะ!L48)</f>
        <v/>
      </c>
      <c r="M48" s="136" t="str">
        <f>IF(คุณลักษณะ!M48="","",คุณลักษณะ!M48)</f>
        <v/>
      </c>
      <c r="N48" s="136" t="str">
        <f>IF(คุณลักษณะ!N48="","",คุณลักษณะ!N48)</f>
        <v/>
      </c>
      <c r="O48" s="136" t="str">
        <f>IF(คุณลักษณะ!O48="","",คุณลักษณะ!O48)</f>
        <v/>
      </c>
      <c r="P48" s="136" t="str">
        <f>IF(คุณลักษณะ!P48="","",คุณลักษณะ!P48)</f>
        <v/>
      </c>
      <c r="Q48" s="136" t="str">
        <f>IF(คุณลักษณะ!Q48="","",คุณลักษณะ!Q48)</f>
        <v/>
      </c>
      <c r="R48" s="136" t="str">
        <f>IF(คุณลักษณะ!R48="","",คุณลักษณะ!R48)</f>
        <v/>
      </c>
      <c r="S48" s="136" t="str">
        <f>IF(คุณลักษณะ!S48="","",คุณลักษณะ!S48)</f>
        <v/>
      </c>
      <c r="T48" s="136" t="str">
        <f>IF(คุณลักษณะ!T48="","",คุณลักษณะ!T48)</f>
        <v/>
      </c>
      <c r="U48" s="136" t="str">
        <f>IF(คุณลักษณะ!U48="","",คุณลักษณะ!U48)</f>
        <v/>
      </c>
      <c r="V48" s="136" t="str">
        <f>IF(คุณลักษณะ!V48="","",คุณลักษณะ!V48)</f>
        <v/>
      </c>
      <c r="W48" s="136" t="str">
        <f>IF(คุณลักษณะ!W48="","",คุณลักษณะ!W48)</f>
        <v/>
      </c>
      <c r="X48" s="136" t="str">
        <f>IF(คุณลักษณะ!X48="","",คุณลักษณะ!X48)</f>
        <v/>
      </c>
      <c r="Y48" s="273" t="str">
        <f>IF(คุณลักษณะ!Y48="","",คุณลักษณะ!Y48)</f>
        <v/>
      </c>
      <c r="Z48" s="273" t="str">
        <f>IF(คุณลักษณะ!Z48="","",คุณลักษณะ!Z48)</f>
        <v/>
      </c>
      <c r="AA48" s="377"/>
      <c r="AB48" s="374"/>
    </row>
    <row r="49" spans="2:28" s="379" customFormat="1" ht="17.100000000000001" customHeight="1">
      <c r="B49" s="374"/>
      <c r="C49" s="375"/>
      <c r="D49" s="376" t="str">
        <f>IF(ข้อมูลนร.2!D46="","",ข้อมูลนร.2!D46)</f>
        <v/>
      </c>
      <c r="E49" s="749" t="str">
        <f>IF(ข้อมูลนร.2!G46="","",ข้อมูลนร.2!G46)</f>
        <v/>
      </c>
      <c r="F49" s="750"/>
      <c r="G49" s="136" t="str">
        <f>IF(คุณลักษณะ!G49="","",คุณลักษณะ!G49)</f>
        <v/>
      </c>
      <c r="H49" s="136" t="str">
        <f>IF(คุณลักษณะ!H49="","",คุณลักษณะ!H49)</f>
        <v/>
      </c>
      <c r="I49" s="136" t="str">
        <f>IF(คุณลักษณะ!I49="","",คุณลักษณะ!I49)</f>
        <v/>
      </c>
      <c r="J49" s="136" t="str">
        <f>IF(คุณลักษณะ!J49="","",คุณลักษณะ!J49)</f>
        <v/>
      </c>
      <c r="K49" s="136" t="str">
        <f>IF(คุณลักษณะ!K49="","",คุณลักษณะ!K49)</f>
        <v/>
      </c>
      <c r="L49" s="136" t="str">
        <f>IF(คุณลักษณะ!L49="","",คุณลักษณะ!L49)</f>
        <v/>
      </c>
      <c r="M49" s="136" t="str">
        <f>IF(คุณลักษณะ!M49="","",คุณลักษณะ!M49)</f>
        <v/>
      </c>
      <c r="N49" s="136" t="str">
        <f>IF(คุณลักษณะ!N49="","",คุณลักษณะ!N49)</f>
        <v/>
      </c>
      <c r="O49" s="136" t="str">
        <f>IF(คุณลักษณะ!O49="","",คุณลักษณะ!O49)</f>
        <v/>
      </c>
      <c r="P49" s="136" t="str">
        <f>IF(คุณลักษณะ!P49="","",คุณลักษณะ!P49)</f>
        <v/>
      </c>
      <c r="Q49" s="136" t="str">
        <f>IF(คุณลักษณะ!Q49="","",คุณลักษณะ!Q49)</f>
        <v/>
      </c>
      <c r="R49" s="136" t="str">
        <f>IF(คุณลักษณะ!R49="","",คุณลักษณะ!R49)</f>
        <v/>
      </c>
      <c r="S49" s="136" t="str">
        <f>IF(คุณลักษณะ!S49="","",คุณลักษณะ!S49)</f>
        <v/>
      </c>
      <c r="T49" s="136" t="str">
        <f>IF(คุณลักษณะ!T49="","",คุณลักษณะ!T49)</f>
        <v/>
      </c>
      <c r="U49" s="136" t="str">
        <f>IF(คุณลักษณะ!U49="","",คุณลักษณะ!U49)</f>
        <v/>
      </c>
      <c r="V49" s="136" t="str">
        <f>IF(คุณลักษณะ!V49="","",คุณลักษณะ!V49)</f>
        <v/>
      </c>
      <c r="W49" s="136" t="str">
        <f>IF(คุณลักษณะ!W49="","",คุณลักษณะ!W49)</f>
        <v/>
      </c>
      <c r="X49" s="136" t="str">
        <f>IF(คุณลักษณะ!X49="","",คุณลักษณะ!X49)</f>
        <v/>
      </c>
      <c r="Y49" s="273" t="str">
        <f>IF(คุณลักษณะ!Y49="","",คุณลักษณะ!Y49)</f>
        <v/>
      </c>
      <c r="Z49" s="273" t="str">
        <f>IF(คุณลักษณะ!Z49="","",คุณลักษณะ!Z49)</f>
        <v/>
      </c>
      <c r="AA49" s="377"/>
      <c r="AB49" s="374"/>
    </row>
    <row r="50" spans="2:28">
      <c r="B50" s="16"/>
      <c r="C50" s="19"/>
      <c r="D50" s="19"/>
      <c r="E50" s="19"/>
      <c r="F50" s="19"/>
      <c r="G50" s="21"/>
      <c r="H50" s="271"/>
      <c r="I50" s="271"/>
      <c r="J50" s="271"/>
      <c r="K50" s="271"/>
      <c r="L50" s="271"/>
      <c r="M50" s="23"/>
      <c r="N50" s="22"/>
      <c r="O50" s="21"/>
      <c r="P50" s="21"/>
      <c r="Q50" s="21"/>
      <c r="R50" s="271"/>
      <c r="S50" s="271"/>
      <c r="T50" s="271"/>
      <c r="U50" s="271"/>
      <c r="V50" s="271"/>
      <c r="W50" s="21"/>
      <c r="X50" s="21"/>
      <c r="Y50" s="272"/>
      <c r="Z50" s="272"/>
      <c r="AA50" s="272"/>
      <c r="AB50" s="16"/>
    </row>
    <row r="51" spans="2:28" ht="24.95" customHeight="1">
      <c r="B51" s="16"/>
      <c r="C51" s="16"/>
      <c r="D51" s="16"/>
      <c r="E51" s="16"/>
      <c r="F51" s="16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8"/>
      <c r="Z51" s="18"/>
      <c r="AA51" s="18"/>
      <c r="AB51" s="16"/>
    </row>
  </sheetData>
  <sheetProtection algorithmName="SHA-512" hashValue="e5cXn9LyU08QjIGJSiJ4+ogxBJCEjTkDKpqfyD8ey/ARzQAPqT0+eFBifwWEtpkLv7B8KWNoULrc8/p7l32WlA==" saltValue="rZ0timZ6qg5Gb+8DMa0buA==" spinCount="100000" sheet="1" objects="1" scenarios="1"/>
  <mergeCells count="54">
    <mergeCell ref="E34:F34"/>
    <mergeCell ref="E37:F37"/>
    <mergeCell ref="E38:F38"/>
    <mergeCell ref="E46:F46"/>
    <mergeCell ref="E47:F47"/>
    <mergeCell ref="E48:F48"/>
    <mergeCell ref="E36:F36"/>
    <mergeCell ref="E35:F35"/>
    <mergeCell ref="E49:F49"/>
    <mergeCell ref="E40:F40"/>
    <mergeCell ref="E41:F41"/>
    <mergeCell ref="E42:F42"/>
    <mergeCell ref="E43:F43"/>
    <mergeCell ref="E44:F44"/>
    <mergeCell ref="E29:F29"/>
    <mergeCell ref="E30:F30"/>
    <mergeCell ref="E31:F31"/>
    <mergeCell ref="E32:F32"/>
    <mergeCell ref="E33:F33"/>
    <mergeCell ref="E21:F21"/>
    <mergeCell ref="E22:F22"/>
    <mergeCell ref="E26:F26"/>
    <mergeCell ref="E27:F27"/>
    <mergeCell ref="E28:F28"/>
    <mergeCell ref="D3:Z3"/>
    <mergeCell ref="D4:Z4"/>
    <mergeCell ref="D6:D9"/>
    <mergeCell ref="E6:F9"/>
    <mergeCell ref="G6:X6"/>
    <mergeCell ref="Y6:Y9"/>
    <mergeCell ref="Z6:Z9"/>
    <mergeCell ref="G7:J7"/>
    <mergeCell ref="K7:L7"/>
    <mergeCell ref="N7:O7"/>
    <mergeCell ref="P7:Q7"/>
    <mergeCell ref="R7:S7"/>
    <mergeCell ref="T7:V7"/>
    <mergeCell ref="W7:X7"/>
    <mergeCell ref="E10:F10"/>
    <mergeCell ref="E39:F39"/>
    <mergeCell ref="E45:F45"/>
    <mergeCell ref="E24:F24"/>
    <mergeCell ref="E25:F25"/>
    <mergeCell ref="E11:F11"/>
    <mergeCell ref="E23:F23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</mergeCells>
  <pageMargins left="0.27559055118110237" right="0.11811023622047245" top="0.31496062992125984" bottom="0" header="0" footer="0"/>
  <pageSetup paperSize="9" orientation="portrait" blackAndWhite="1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3300"/>
  </sheetPr>
  <dimension ref="B1:U51"/>
  <sheetViews>
    <sheetView showGridLines="0" showRowColHeaders="0" zoomScaleNormal="100" workbookViewId="0"/>
  </sheetViews>
  <sheetFormatPr defaultRowHeight="18.75"/>
  <cols>
    <col min="1" max="1" width="23.875" style="58" customWidth="1"/>
    <col min="2" max="4" width="4.625" style="58" customWidth="1"/>
    <col min="5" max="5" width="9" style="58"/>
    <col min="6" max="6" width="13.25" style="58" customWidth="1"/>
    <col min="7" max="11" width="8.25" style="57" customWidth="1"/>
    <col min="12" max="12" width="7.5" style="57" customWidth="1"/>
    <col min="13" max="13" width="8.375" style="57" customWidth="1"/>
    <col min="14" max="14" width="5.75" style="57" customWidth="1"/>
    <col min="15" max="15" width="4.625" style="70" customWidth="1"/>
    <col min="16" max="16" width="4.625" style="71" customWidth="1"/>
    <col min="17" max="17" width="4.625" style="58" customWidth="1"/>
    <col min="18" max="18" width="4.875" style="57" customWidth="1"/>
    <col min="19" max="21" width="4.625" style="57" customWidth="1"/>
    <col min="22" max="16384" width="9" style="58"/>
  </cols>
  <sheetData>
    <row r="1" spans="2:21" ht="24.95" customHeight="1">
      <c r="B1" s="16"/>
      <c r="C1" s="16"/>
      <c r="D1" s="16"/>
      <c r="E1" s="16"/>
      <c r="F1" s="16"/>
      <c r="G1" s="141"/>
      <c r="H1" s="141"/>
      <c r="I1" s="141"/>
      <c r="J1" s="141"/>
      <c r="K1" s="141"/>
      <c r="L1" s="141"/>
      <c r="M1" s="141"/>
      <c r="N1" s="141"/>
      <c r="O1" s="157"/>
      <c r="P1" s="20"/>
    </row>
    <row r="2" spans="2:21">
      <c r="B2" s="16"/>
      <c r="C2" s="19"/>
      <c r="D2" s="19"/>
      <c r="E2" s="19"/>
      <c r="F2" s="19"/>
      <c r="G2" s="15"/>
      <c r="H2" s="15"/>
      <c r="I2" s="15"/>
      <c r="J2" s="15"/>
      <c r="K2" s="15"/>
      <c r="L2" s="15"/>
      <c r="M2" s="15"/>
      <c r="N2" s="15"/>
      <c r="O2" s="38"/>
      <c r="P2" s="20"/>
    </row>
    <row r="3" spans="2:21">
      <c r="B3" s="16"/>
      <c r="C3" s="19"/>
      <c r="D3" s="659" t="str">
        <f>"บันทึกการประเมินการอ่าน คิดวิเคราะห์ และเขียน     ภาคเรียนที่ " &amp;" "&amp;ข้อมูลพื้นฐาน!T6&amp; "     "&amp; " ปีการศึกษา "    &amp;ข้อมูลพื้นฐาน!X6</f>
        <v>บันทึกการประเมินการอ่าน คิดวิเคราะห์ และเขียน     ภาคเรียนที่  1      ปีการศึกษา 2566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207"/>
      <c r="P3" s="20"/>
    </row>
    <row r="4" spans="2:21">
      <c r="B4" s="16"/>
      <c r="C4" s="19"/>
      <c r="D4" s="659" t="str">
        <f>"วิชา " &amp;ข้อมูลพื้นฐาน!X7&amp; " : " &amp;ข้อมูลพื้นฐาน!T7&amp;"      "&amp;"ชั้น"&amp;ข้อมูลพื้นฐาน!T13</f>
        <v>วิชา ภาษาอังกฤษ : อ 11101      ชั้นมัธยมศึกษาปีที่  2</v>
      </c>
      <c r="E4" s="659"/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20"/>
    </row>
    <row r="5" spans="2:21" ht="6" customHeight="1">
      <c r="B5" s="16"/>
      <c r="C5" s="19"/>
      <c r="D5" s="19"/>
      <c r="E5" s="19"/>
      <c r="F5" s="19"/>
      <c r="G5" s="15"/>
      <c r="H5" s="15"/>
      <c r="I5" s="15"/>
      <c r="J5" s="15"/>
      <c r="K5" s="15"/>
      <c r="L5" s="15"/>
      <c r="M5" s="15"/>
      <c r="N5" s="15"/>
      <c r="O5" s="38"/>
      <c r="P5" s="20"/>
    </row>
    <row r="6" spans="2:21" ht="19.5" customHeight="1">
      <c r="B6" s="16"/>
      <c r="C6" s="19"/>
      <c r="D6" s="735" t="s">
        <v>30</v>
      </c>
      <c r="E6" s="738" t="s">
        <v>32</v>
      </c>
      <c r="F6" s="739"/>
      <c r="G6" s="768" t="s">
        <v>127</v>
      </c>
      <c r="H6" s="769"/>
      <c r="I6" s="769"/>
      <c r="J6" s="769"/>
      <c r="K6" s="769"/>
      <c r="L6" s="770" t="s">
        <v>94</v>
      </c>
      <c r="M6" s="772" t="s">
        <v>9</v>
      </c>
      <c r="N6" s="775" t="s">
        <v>41</v>
      </c>
      <c r="O6" s="773"/>
      <c r="P6" s="20"/>
    </row>
    <row r="7" spans="2:21" ht="19.5" customHeight="1">
      <c r="B7" s="16"/>
      <c r="C7" s="19"/>
      <c r="D7" s="736"/>
      <c r="E7" s="740"/>
      <c r="F7" s="711"/>
      <c r="G7" s="768" t="s">
        <v>95</v>
      </c>
      <c r="H7" s="774"/>
      <c r="I7" s="550" t="s">
        <v>126</v>
      </c>
      <c r="J7" s="550"/>
      <c r="K7" s="270" t="s">
        <v>96</v>
      </c>
      <c r="L7" s="771"/>
      <c r="M7" s="772"/>
      <c r="N7" s="776"/>
      <c r="O7" s="773"/>
      <c r="P7" s="20"/>
    </row>
    <row r="8" spans="2:21" ht="17.25" customHeight="1">
      <c r="B8" s="16"/>
      <c r="C8" s="19"/>
      <c r="D8" s="737"/>
      <c r="E8" s="740"/>
      <c r="F8" s="711"/>
      <c r="G8" s="270" t="s">
        <v>97</v>
      </c>
      <c r="H8" s="270" t="s">
        <v>98</v>
      </c>
      <c r="I8" s="270" t="s">
        <v>99</v>
      </c>
      <c r="J8" s="270" t="s">
        <v>100</v>
      </c>
      <c r="K8" s="270" t="s">
        <v>101</v>
      </c>
      <c r="L8" s="771"/>
      <c r="M8" s="772"/>
      <c r="N8" s="776"/>
      <c r="O8" s="773"/>
      <c r="P8" s="20"/>
    </row>
    <row r="9" spans="2:21" s="200" customFormat="1" ht="17.45" customHeight="1">
      <c r="B9" s="226"/>
      <c r="C9" s="202"/>
      <c r="D9" s="355" t="str">
        <f>IF(ข้อมูลนร.2!D7="","",ข้อมูลนร.2!D7)</f>
        <v>1</v>
      </c>
      <c r="E9" s="766" t="str">
        <f>IF(ข้อมูลนร.2!G7="","",ข้อมูลนร.2!G7)</f>
        <v>เด็กชายครูคอม  บ้านสื่อ</v>
      </c>
      <c r="F9" s="767"/>
      <c r="G9" s="356">
        <f>IF(การอ่าน!G9="","",การอ่าน!G9)</f>
        <v>3</v>
      </c>
      <c r="H9" s="356">
        <f>IF(การอ่าน!H9="","",การอ่าน!H9)</f>
        <v>3</v>
      </c>
      <c r="I9" s="356">
        <f>IF(การอ่าน!I9="","",การอ่าน!I9)</f>
        <v>3</v>
      </c>
      <c r="J9" s="356">
        <f>IF(การอ่าน!J9="","",การอ่าน!J9)</f>
        <v>2</v>
      </c>
      <c r="K9" s="356">
        <f>IF(การอ่าน!K9="","",การอ่าน!K9)</f>
        <v>3</v>
      </c>
      <c r="L9" s="275" t="str">
        <f>IF(การอ่าน!L9="","",การอ่าน!L9)</f>
        <v>3</v>
      </c>
      <c r="M9" s="275" t="str">
        <f>IF(การอ่าน!M9="","",การอ่าน!M9)</f>
        <v>ดีเยี่ยม</v>
      </c>
      <c r="N9" s="356"/>
      <c r="O9" s="203"/>
      <c r="P9" s="357"/>
      <c r="R9" s="230"/>
      <c r="S9" s="230"/>
      <c r="T9" s="230"/>
      <c r="U9" s="230"/>
    </row>
    <row r="10" spans="2:21" s="200" customFormat="1" ht="17.45" customHeight="1">
      <c r="B10" s="226"/>
      <c r="C10" s="202"/>
      <c r="D10" s="355" t="str">
        <f>IF(ข้อมูลนร.2!D8="","",ข้อมูลนร.2!D8)</f>
        <v>2</v>
      </c>
      <c r="E10" s="766" t="str">
        <f>IF(ข้อมูลนร.2!G8="","",ข้อมูลนร.2!G8)</f>
        <v>เด็กหญิงบ้านสื่อ  ครูคอม</v>
      </c>
      <c r="F10" s="767"/>
      <c r="G10" s="356">
        <f>IF(การอ่าน!G10="","",การอ่าน!G10)</f>
        <v>2</v>
      </c>
      <c r="H10" s="356">
        <f>IF(การอ่าน!H10="","",การอ่าน!H10)</f>
        <v>2</v>
      </c>
      <c r="I10" s="356">
        <f>IF(การอ่าน!I10="","",การอ่าน!I10)</f>
        <v>2</v>
      </c>
      <c r="J10" s="356">
        <f>IF(การอ่าน!J10="","",การอ่าน!J10)</f>
        <v>2</v>
      </c>
      <c r="K10" s="356">
        <f>IF(การอ่าน!K10="","",การอ่าน!K10)</f>
        <v>2</v>
      </c>
      <c r="L10" s="275" t="str">
        <f>IF(การอ่าน!L10="","",การอ่าน!L10)</f>
        <v>2</v>
      </c>
      <c r="M10" s="275" t="str">
        <f>IF(การอ่าน!M10="","",การอ่าน!M10)</f>
        <v>ดี</v>
      </c>
      <c r="N10" s="356"/>
      <c r="O10" s="203"/>
      <c r="P10" s="232"/>
      <c r="R10" s="230"/>
      <c r="S10" s="230"/>
      <c r="T10" s="230"/>
      <c r="U10" s="230"/>
    </row>
    <row r="11" spans="2:21" s="200" customFormat="1" ht="17.45" customHeight="1">
      <c r="B11" s="226"/>
      <c r="C11" s="202"/>
      <c r="D11" s="355" t="str">
        <f>IF(ข้อมูลนร.2!D9="","",ข้อมูลนร.2!D9)</f>
        <v>3</v>
      </c>
      <c r="E11" s="766" t="str">
        <f>IF(ข้อมูลนร.2!G9="","",ข้อมูลนร.2!G9)</f>
        <v>เด็กหญิงปุยฝ้าย  บ้านสื่อ</v>
      </c>
      <c r="F11" s="767"/>
      <c r="G11" s="356">
        <f>IF(การอ่าน!G11="","",การอ่าน!G11)</f>
        <v>2</v>
      </c>
      <c r="H11" s="356">
        <f>IF(การอ่าน!H11="","",การอ่าน!H11)</f>
        <v>2</v>
      </c>
      <c r="I11" s="356">
        <f>IF(การอ่าน!I11="","",การอ่าน!I11)</f>
        <v>2</v>
      </c>
      <c r="J11" s="356">
        <f>IF(การอ่าน!J11="","",การอ่าน!J11)</f>
        <v>2</v>
      </c>
      <c r="K11" s="356">
        <f>IF(การอ่าน!K11="","",การอ่าน!K11)</f>
        <v>2</v>
      </c>
      <c r="L11" s="275" t="str">
        <f>IF(การอ่าน!L11="","",การอ่าน!L11)</f>
        <v>2</v>
      </c>
      <c r="M11" s="275" t="str">
        <f>IF(การอ่าน!M11="","",การอ่าน!M11)</f>
        <v>ดี</v>
      </c>
      <c r="N11" s="356"/>
      <c r="O11" s="203"/>
      <c r="P11" s="232"/>
      <c r="R11" s="230"/>
      <c r="S11" s="230"/>
      <c r="T11" s="230"/>
      <c r="U11" s="230"/>
    </row>
    <row r="12" spans="2:21" s="200" customFormat="1" ht="17.45" customHeight="1">
      <c r="B12" s="226"/>
      <c r="C12" s="202"/>
      <c r="D12" s="355" t="str">
        <f>IF(ข้อมูลนร.2!D10="","",ข้อมูลนร.2!D10)</f>
        <v/>
      </c>
      <c r="E12" s="766" t="str">
        <f>IF(ข้อมูลนร.2!G10="","",ข้อมูลนร.2!G10)</f>
        <v/>
      </c>
      <c r="F12" s="767"/>
      <c r="G12" s="356" t="str">
        <f>IF(การอ่าน!G12="","",การอ่าน!G12)</f>
        <v/>
      </c>
      <c r="H12" s="356" t="str">
        <f>IF(การอ่าน!H12="","",การอ่าน!H12)</f>
        <v/>
      </c>
      <c r="I12" s="356" t="str">
        <f>IF(การอ่าน!I12="","",การอ่าน!I12)</f>
        <v/>
      </c>
      <c r="J12" s="356" t="str">
        <f>IF(การอ่าน!J12="","",การอ่าน!J12)</f>
        <v/>
      </c>
      <c r="K12" s="356" t="str">
        <f>IF(การอ่าน!K12="","",การอ่าน!K12)</f>
        <v/>
      </c>
      <c r="L12" s="275" t="str">
        <f>IF(การอ่าน!L12="","",การอ่าน!L12)</f>
        <v/>
      </c>
      <c r="M12" s="275" t="str">
        <f>IF(การอ่าน!M12="","",การอ่าน!M12)</f>
        <v/>
      </c>
      <c r="N12" s="356"/>
      <c r="O12" s="203"/>
      <c r="P12" s="232"/>
      <c r="R12" s="230"/>
      <c r="S12" s="230"/>
      <c r="T12" s="230"/>
      <c r="U12" s="230"/>
    </row>
    <row r="13" spans="2:21" s="200" customFormat="1" ht="17.45" customHeight="1">
      <c r="B13" s="226"/>
      <c r="C13" s="202"/>
      <c r="D13" s="355" t="str">
        <f>IF(ข้อมูลนร.2!D11="","",ข้อมูลนร.2!D11)</f>
        <v/>
      </c>
      <c r="E13" s="766" t="str">
        <f>IF(ข้อมูลนร.2!G11="","",ข้อมูลนร.2!G11)</f>
        <v/>
      </c>
      <c r="F13" s="767"/>
      <c r="G13" s="356" t="str">
        <f>IF(การอ่าน!G13="","",การอ่าน!G13)</f>
        <v/>
      </c>
      <c r="H13" s="356" t="str">
        <f>IF(การอ่าน!H13="","",การอ่าน!H13)</f>
        <v/>
      </c>
      <c r="I13" s="356" t="str">
        <f>IF(การอ่าน!I13="","",การอ่าน!I13)</f>
        <v/>
      </c>
      <c r="J13" s="356" t="str">
        <f>IF(การอ่าน!J13="","",การอ่าน!J13)</f>
        <v/>
      </c>
      <c r="K13" s="356" t="str">
        <f>IF(การอ่าน!K13="","",การอ่าน!K13)</f>
        <v/>
      </c>
      <c r="L13" s="275" t="str">
        <f>IF(การอ่าน!L13="","",การอ่าน!L13)</f>
        <v/>
      </c>
      <c r="M13" s="275" t="str">
        <f>IF(การอ่าน!M13="","",การอ่าน!M13)</f>
        <v/>
      </c>
      <c r="N13" s="356"/>
      <c r="O13" s="203"/>
      <c r="P13" s="232"/>
      <c r="R13" s="230"/>
      <c r="S13" s="230"/>
      <c r="T13" s="230"/>
      <c r="U13" s="230"/>
    </row>
    <row r="14" spans="2:21" s="200" customFormat="1" ht="17.45" customHeight="1">
      <c r="B14" s="226"/>
      <c r="C14" s="202"/>
      <c r="D14" s="355" t="str">
        <f>IF(ข้อมูลนร.2!D12="","",ข้อมูลนร.2!D12)</f>
        <v/>
      </c>
      <c r="E14" s="766" t="str">
        <f>IF(ข้อมูลนร.2!G12="","",ข้อมูลนร.2!G12)</f>
        <v/>
      </c>
      <c r="F14" s="767"/>
      <c r="G14" s="356" t="str">
        <f>IF(การอ่าน!G14="","",การอ่าน!G14)</f>
        <v/>
      </c>
      <c r="H14" s="356" t="str">
        <f>IF(การอ่าน!H14="","",การอ่าน!H14)</f>
        <v/>
      </c>
      <c r="I14" s="356" t="str">
        <f>IF(การอ่าน!I14="","",การอ่าน!I14)</f>
        <v/>
      </c>
      <c r="J14" s="356" t="str">
        <f>IF(การอ่าน!J14="","",การอ่าน!J14)</f>
        <v/>
      </c>
      <c r="K14" s="356" t="str">
        <f>IF(การอ่าน!K14="","",การอ่าน!K14)</f>
        <v/>
      </c>
      <c r="L14" s="275" t="str">
        <f>IF(การอ่าน!L14="","",การอ่าน!L14)</f>
        <v/>
      </c>
      <c r="M14" s="275" t="str">
        <f>IF(การอ่าน!M14="","",การอ่าน!M14)</f>
        <v/>
      </c>
      <c r="N14" s="356"/>
      <c r="O14" s="203"/>
      <c r="P14" s="232"/>
      <c r="R14" s="230"/>
      <c r="S14" s="230"/>
      <c r="T14" s="230"/>
      <c r="U14" s="230"/>
    </row>
    <row r="15" spans="2:21" s="200" customFormat="1" ht="17.45" customHeight="1">
      <c r="B15" s="226"/>
      <c r="C15" s="202"/>
      <c r="D15" s="355" t="str">
        <f>IF(ข้อมูลนร.2!D13="","",ข้อมูลนร.2!D13)</f>
        <v/>
      </c>
      <c r="E15" s="766" t="str">
        <f>IF(ข้อมูลนร.2!G13="","",ข้อมูลนร.2!G13)</f>
        <v/>
      </c>
      <c r="F15" s="767"/>
      <c r="G15" s="356" t="str">
        <f>IF(การอ่าน!G15="","",การอ่าน!G15)</f>
        <v/>
      </c>
      <c r="H15" s="356" t="str">
        <f>IF(การอ่าน!H15="","",การอ่าน!H15)</f>
        <v/>
      </c>
      <c r="I15" s="356" t="str">
        <f>IF(การอ่าน!I15="","",การอ่าน!I15)</f>
        <v/>
      </c>
      <c r="J15" s="356" t="str">
        <f>IF(การอ่าน!J15="","",การอ่าน!J15)</f>
        <v/>
      </c>
      <c r="K15" s="356" t="str">
        <f>IF(การอ่าน!K15="","",การอ่าน!K15)</f>
        <v/>
      </c>
      <c r="L15" s="275" t="str">
        <f>IF(การอ่าน!L15="","",การอ่าน!L15)</f>
        <v/>
      </c>
      <c r="M15" s="275" t="str">
        <f>IF(การอ่าน!M15="","",การอ่าน!M15)</f>
        <v/>
      </c>
      <c r="N15" s="356"/>
      <c r="O15" s="203"/>
      <c r="P15" s="232"/>
      <c r="R15" s="230"/>
      <c r="S15" s="230"/>
      <c r="T15" s="230"/>
      <c r="U15" s="230"/>
    </row>
    <row r="16" spans="2:21" s="200" customFormat="1" ht="17.45" customHeight="1">
      <c r="B16" s="226"/>
      <c r="C16" s="202"/>
      <c r="D16" s="355" t="str">
        <f>IF(ข้อมูลนร.2!D14="","",ข้อมูลนร.2!D14)</f>
        <v/>
      </c>
      <c r="E16" s="766" t="str">
        <f>IF(ข้อมูลนร.2!G14="","",ข้อมูลนร.2!G14)</f>
        <v/>
      </c>
      <c r="F16" s="767"/>
      <c r="G16" s="356" t="str">
        <f>IF(การอ่าน!G16="","",การอ่าน!G16)</f>
        <v/>
      </c>
      <c r="H16" s="356" t="str">
        <f>IF(การอ่าน!H16="","",การอ่าน!H16)</f>
        <v/>
      </c>
      <c r="I16" s="356" t="str">
        <f>IF(การอ่าน!I16="","",การอ่าน!I16)</f>
        <v/>
      </c>
      <c r="J16" s="356" t="str">
        <f>IF(การอ่าน!J16="","",การอ่าน!J16)</f>
        <v/>
      </c>
      <c r="K16" s="356" t="str">
        <f>IF(การอ่าน!K16="","",การอ่าน!K16)</f>
        <v/>
      </c>
      <c r="L16" s="275" t="str">
        <f>IF(การอ่าน!L16="","",การอ่าน!L16)</f>
        <v/>
      </c>
      <c r="M16" s="275" t="str">
        <f>IF(การอ่าน!M16="","",การอ่าน!M16)</f>
        <v/>
      </c>
      <c r="N16" s="356"/>
      <c r="O16" s="203"/>
      <c r="P16" s="232"/>
      <c r="R16" s="230"/>
      <c r="S16" s="230"/>
      <c r="T16" s="230"/>
      <c r="U16" s="230"/>
    </row>
    <row r="17" spans="2:21" s="200" customFormat="1" ht="17.45" customHeight="1">
      <c r="B17" s="226"/>
      <c r="C17" s="202"/>
      <c r="D17" s="355" t="str">
        <f>IF(ข้อมูลนร.2!D15="","",ข้อมูลนร.2!D15)</f>
        <v/>
      </c>
      <c r="E17" s="766" t="str">
        <f>IF(ข้อมูลนร.2!G15="","",ข้อมูลนร.2!G15)</f>
        <v/>
      </c>
      <c r="F17" s="767"/>
      <c r="G17" s="356" t="str">
        <f>IF(การอ่าน!G17="","",การอ่าน!G17)</f>
        <v/>
      </c>
      <c r="H17" s="356" t="str">
        <f>IF(การอ่าน!H17="","",การอ่าน!H17)</f>
        <v/>
      </c>
      <c r="I17" s="356" t="str">
        <f>IF(การอ่าน!I17="","",การอ่าน!I17)</f>
        <v/>
      </c>
      <c r="J17" s="356" t="str">
        <f>IF(การอ่าน!J17="","",การอ่าน!J17)</f>
        <v/>
      </c>
      <c r="K17" s="356" t="str">
        <f>IF(การอ่าน!K17="","",การอ่าน!K17)</f>
        <v/>
      </c>
      <c r="L17" s="275" t="str">
        <f>IF(การอ่าน!L17="","",การอ่าน!L17)</f>
        <v/>
      </c>
      <c r="M17" s="275" t="str">
        <f>IF(การอ่าน!M17="","",การอ่าน!M17)</f>
        <v/>
      </c>
      <c r="N17" s="356"/>
      <c r="O17" s="203"/>
      <c r="P17" s="232"/>
      <c r="R17" s="230"/>
      <c r="S17" s="230"/>
      <c r="T17" s="230"/>
      <c r="U17" s="230"/>
    </row>
    <row r="18" spans="2:21" s="200" customFormat="1" ht="17.45" customHeight="1">
      <c r="B18" s="226"/>
      <c r="C18" s="202"/>
      <c r="D18" s="355" t="str">
        <f>IF(ข้อมูลนร.2!D16="","",ข้อมูลนร.2!D16)</f>
        <v/>
      </c>
      <c r="E18" s="766" t="str">
        <f>IF(ข้อมูลนร.2!G16="","",ข้อมูลนร.2!G16)</f>
        <v/>
      </c>
      <c r="F18" s="767"/>
      <c r="G18" s="356" t="str">
        <f>IF(การอ่าน!G18="","",การอ่าน!G18)</f>
        <v/>
      </c>
      <c r="H18" s="356" t="str">
        <f>IF(การอ่าน!H18="","",การอ่าน!H18)</f>
        <v/>
      </c>
      <c r="I18" s="356" t="str">
        <f>IF(การอ่าน!I18="","",การอ่าน!I18)</f>
        <v/>
      </c>
      <c r="J18" s="356" t="str">
        <f>IF(การอ่าน!J18="","",การอ่าน!J18)</f>
        <v/>
      </c>
      <c r="K18" s="356" t="str">
        <f>IF(การอ่าน!K18="","",การอ่าน!K18)</f>
        <v/>
      </c>
      <c r="L18" s="275" t="str">
        <f>IF(การอ่าน!L18="","",การอ่าน!L18)</f>
        <v/>
      </c>
      <c r="M18" s="275" t="str">
        <f>IF(การอ่าน!M18="","",การอ่าน!M18)</f>
        <v/>
      </c>
      <c r="N18" s="356"/>
      <c r="O18" s="203"/>
      <c r="P18" s="232"/>
      <c r="R18" s="230"/>
      <c r="S18" s="230"/>
      <c r="T18" s="230"/>
      <c r="U18" s="230"/>
    </row>
    <row r="19" spans="2:21" s="200" customFormat="1" ht="17.45" customHeight="1">
      <c r="B19" s="226"/>
      <c r="C19" s="202"/>
      <c r="D19" s="355" t="str">
        <f>IF(ข้อมูลนร.2!D17="","",ข้อมูลนร.2!D17)</f>
        <v/>
      </c>
      <c r="E19" s="766" t="str">
        <f>IF(ข้อมูลนร.2!G17="","",ข้อมูลนร.2!G17)</f>
        <v/>
      </c>
      <c r="F19" s="767"/>
      <c r="G19" s="356" t="str">
        <f>IF(การอ่าน!G19="","",การอ่าน!G19)</f>
        <v/>
      </c>
      <c r="H19" s="356" t="str">
        <f>IF(การอ่าน!H19="","",การอ่าน!H19)</f>
        <v/>
      </c>
      <c r="I19" s="356" t="str">
        <f>IF(การอ่าน!I19="","",การอ่าน!I19)</f>
        <v/>
      </c>
      <c r="J19" s="356" t="str">
        <f>IF(การอ่าน!J19="","",การอ่าน!J19)</f>
        <v/>
      </c>
      <c r="K19" s="356" t="str">
        <f>IF(การอ่าน!K19="","",การอ่าน!K19)</f>
        <v/>
      </c>
      <c r="L19" s="275" t="str">
        <f>IF(การอ่าน!L19="","",การอ่าน!L19)</f>
        <v/>
      </c>
      <c r="M19" s="275" t="str">
        <f>IF(การอ่าน!M19="","",การอ่าน!M19)</f>
        <v/>
      </c>
      <c r="N19" s="356"/>
      <c r="O19" s="203"/>
      <c r="P19" s="232"/>
      <c r="R19" s="230"/>
      <c r="S19" s="230"/>
      <c r="T19" s="230"/>
      <c r="U19" s="230"/>
    </row>
    <row r="20" spans="2:21" s="200" customFormat="1" ht="17.45" customHeight="1">
      <c r="B20" s="226"/>
      <c r="C20" s="202"/>
      <c r="D20" s="355" t="str">
        <f>IF(ข้อมูลนร.2!D18="","",ข้อมูลนร.2!D18)</f>
        <v/>
      </c>
      <c r="E20" s="766" t="str">
        <f>IF(ข้อมูลนร.2!G18="","",ข้อมูลนร.2!G18)</f>
        <v/>
      </c>
      <c r="F20" s="767"/>
      <c r="G20" s="356" t="str">
        <f>IF(การอ่าน!G20="","",การอ่าน!G20)</f>
        <v/>
      </c>
      <c r="H20" s="356" t="str">
        <f>IF(การอ่าน!H20="","",การอ่าน!H20)</f>
        <v/>
      </c>
      <c r="I20" s="356" t="str">
        <f>IF(การอ่าน!I20="","",การอ่าน!I20)</f>
        <v/>
      </c>
      <c r="J20" s="356" t="str">
        <f>IF(การอ่าน!J20="","",การอ่าน!J20)</f>
        <v/>
      </c>
      <c r="K20" s="356" t="str">
        <f>IF(การอ่าน!K20="","",การอ่าน!K20)</f>
        <v/>
      </c>
      <c r="L20" s="275" t="str">
        <f>IF(การอ่าน!L20="","",การอ่าน!L20)</f>
        <v/>
      </c>
      <c r="M20" s="275" t="str">
        <f>IF(การอ่าน!M20="","",การอ่าน!M20)</f>
        <v/>
      </c>
      <c r="N20" s="356"/>
      <c r="O20" s="203"/>
      <c r="P20" s="232"/>
      <c r="R20" s="230"/>
      <c r="S20" s="230"/>
      <c r="T20" s="230"/>
      <c r="U20" s="230"/>
    </row>
    <row r="21" spans="2:21" s="200" customFormat="1" ht="17.45" customHeight="1">
      <c r="B21" s="226"/>
      <c r="C21" s="202"/>
      <c r="D21" s="355" t="str">
        <f>IF(ข้อมูลนร.2!D19="","",ข้อมูลนร.2!D19)</f>
        <v/>
      </c>
      <c r="E21" s="766" t="str">
        <f>IF(ข้อมูลนร.2!G19="","",ข้อมูลนร.2!G19)</f>
        <v/>
      </c>
      <c r="F21" s="767"/>
      <c r="G21" s="356" t="str">
        <f>IF(การอ่าน!G21="","",การอ่าน!G21)</f>
        <v/>
      </c>
      <c r="H21" s="356" t="str">
        <f>IF(การอ่าน!H21="","",การอ่าน!H21)</f>
        <v/>
      </c>
      <c r="I21" s="356" t="str">
        <f>IF(การอ่าน!I21="","",การอ่าน!I21)</f>
        <v/>
      </c>
      <c r="J21" s="356" t="str">
        <f>IF(การอ่าน!J21="","",การอ่าน!J21)</f>
        <v/>
      </c>
      <c r="K21" s="356" t="str">
        <f>IF(การอ่าน!K21="","",การอ่าน!K21)</f>
        <v/>
      </c>
      <c r="L21" s="275" t="str">
        <f>IF(การอ่าน!L21="","",การอ่าน!L21)</f>
        <v/>
      </c>
      <c r="M21" s="275" t="str">
        <f>IF(การอ่าน!M21="","",การอ่าน!M21)</f>
        <v/>
      </c>
      <c r="N21" s="356"/>
      <c r="O21" s="203"/>
      <c r="P21" s="232"/>
      <c r="R21" s="230"/>
      <c r="S21" s="230"/>
      <c r="T21" s="230"/>
      <c r="U21" s="230"/>
    </row>
    <row r="22" spans="2:21" s="200" customFormat="1" ht="17.45" customHeight="1">
      <c r="B22" s="226"/>
      <c r="C22" s="202"/>
      <c r="D22" s="355" t="str">
        <f>IF(ข้อมูลนร.2!D20="","",ข้อมูลนร.2!D20)</f>
        <v/>
      </c>
      <c r="E22" s="766" t="str">
        <f>IF(ข้อมูลนร.2!G20="","",ข้อมูลนร.2!G20)</f>
        <v/>
      </c>
      <c r="F22" s="767"/>
      <c r="G22" s="356" t="str">
        <f>IF(การอ่าน!G22="","",การอ่าน!G22)</f>
        <v/>
      </c>
      <c r="H22" s="356" t="str">
        <f>IF(การอ่าน!H22="","",การอ่าน!H22)</f>
        <v/>
      </c>
      <c r="I22" s="356" t="str">
        <f>IF(การอ่าน!I22="","",การอ่าน!I22)</f>
        <v/>
      </c>
      <c r="J22" s="356" t="str">
        <f>IF(การอ่าน!J22="","",การอ่าน!J22)</f>
        <v/>
      </c>
      <c r="K22" s="356" t="str">
        <f>IF(การอ่าน!K22="","",การอ่าน!K22)</f>
        <v/>
      </c>
      <c r="L22" s="275" t="str">
        <f>IF(การอ่าน!L22="","",การอ่าน!L22)</f>
        <v/>
      </c>
      <c r="M22" s="275" t="str">
        <f>IF(การอ่าน!M22="","",การอ่าน!M22)</f>
        <v/>
      </c>
      <c r="N22" s="356"/>
      <c r="O22" s="203"/>
      <c r="P22" s="232"/>
      <c r="R22" s="230"/>
      <c r="S22" s="230"/>
      <c r="T22" s="230"/>
      <c r="U22" s="230"/>
    </row>
    <row r="23" spans="2:21" s="200" customFormat="1" ht="17.45" customHeight="1">
      <c r="B23" s="226"/>
      <c r="C23" s="202"/>
      <c r="D23" s="355" t="str">
        <f>IF(ข้อมูลนร.2!D21="","",ข้อมูลนร.2!D21)</f>
        <v/>
      </c>
      <c r="E23" s="766" t="str">
        <f>IF(ข้อมูลนร.2!G21="","",ข้อมูลนร.2!G21)</f>
        <v/>
      </c>
      <c r="F23" s="767"/>
      <c r="G23" s="356" t="str">
        <f>IF(การอ่าน!G23="","",การอ่าน!G23)</f>
        <v/>
      </c>
      <c r="H23" s="356" t="str">
        <f>IF(การอ่าน!H23="","",การอ่าน!H23)</f>
        <v/>
      </c>
      <c r="I23" s="356" t="str">
        <f>IF(การอ่าน!I23="","",การอ่าน!I23)</f>
        <v/>
      </c>
      <c r="J23" s="356" t="str">
        <f>IF(การอ่าน!J23="","",การอ่าน!J23)</f>
        <v/>
      </c>
      <c r="K23" s="356" t="str">
        <f>IF(การอ่าน!K23="","",การอ่าน!K23)</f>
        <v/>
      </c>
      <c r="L23" s="275" t="str">
        <f>IF(การอ่าน!L23="","",การอ่าน!L23)</f>
        <v/>
      </c>
      <c r="M23" s="275" t="str">
        <f>IF(การอ่าน!M23="","",การอ่าน!M23)</f>
        <v/>
      </c>
      <c r="N23" s="356"/>
      <c r="O23" s="203"/>
      <c r="P23" s="232"/>
      <c r="R23" s="230"/>
      <c r="S23" s="230"/>
      <c r="T23" s="230"/>
      <c r="U23" s="230"/>
    </row>
    <row r="24" spans="2:21" s="200" customFormat="1" ht="17.45" customHeight="1">
      <c r="B24" s="226"/>
      <c r="C24" s="202"/>
      <c r="D24" s="355" t="str">
        <f>IF(ข้อมูลนร.2!D22="","",ข้อมูลนร.2!D22)</f>
        <v/>
      </c>
      <c r="E24" s="766" t="str">
        <f>IF(ข้อมูลนร.2!G22="","",ข้อมูลนร.2!G22)</f>
        <v/>
      </c>
      <c r="F24" s="767"/>
      <c r="G24" s="356" t="str">
        <f>IF(การอ่าน!G24="","",การอ่าน!G24)</f>
        <v/>
      </c>
      <c r="H24" s="356" t="str">
        <f>IF(การอ่าน!H24="","",การอ่าน!H24)</f>
        <v/>
      </c>
      <c r="I24" s="356" t="str">
        <f>IF(การอ่าน!I24="","",การอ่าน!I24)</f>
        <v/>
      </c>
      <c r="J24" s="356" t="str">
        <f>IF(การอ่าน!J24="","",การอ่าน!J24)</f>
        <v/>
      </c>
      <c r="K24" s="356" t="str">
        <f>IF(การอ่าน!K24="","",การอ่าน!K24)</f>
        <v/>
      </c>
      <c r="L24" s="275" t="str">
        <f>IF(การอ่าน!L24="","",การอ่าน!L24)</f>
        <v/>
      </c>
      <c r="M24" s="275" t="str">
        <f>IF(การอ่าน!M24="","",การอ่าน!M24)</f>
        <v/>
      </c>
      <c r="N24" s="356"/>
      <c r="O24" s="203"/>
      <c r="P24" s="232"/>
      <c r="R24" s="230"/>
      <c r="S24" s="230"/>
      <c r="T24" s="230"/>
      <c r="U24" s="230"/>
    </row>
    <row r="25" spans="2:21" s="200" customFormat="1" ht="17.45" customHeight="1">
      <c r="B25" s="226"/>
      <c r="C25" s="202"/>
      <c r="D25" s="355" t="str">
        <f>IF(ข้อมูลนร.2!D23="","",ข้อมูลนร.2!D23)</f>
        <v/>
      </c>
      <c r="E25" s="766" t="str">
        <f>IF(ข้อมูลนร.2!G23="","",ข้อมูลนร.2!G23)</f>
        <v/>
      </c>
      <c r="F25" s="767"/>
      <c r="G25" s="356" t="str">
        <f>IF(การอ่าน!G25="","",การอ่าน!G25)</f>
        <v/>
      </c>
      <c r="H25" s="356" t="str">
        <f>IF(การอ่าน!H25="","",การอ่าน!H25)</f>
        <v/>
      </c>
      <c r="I25" s="356" t="str">
        <f>IF(การอ่าน!I25="","",การอ่าน!I25)</f>
        <v/>
      </c>
      <c r="J25" s="356" t="str">
        <f>IF(การอ่าน!J25="","",การอ่าน!J25)</f>
        <v/>
      </c>
      <c r="K25" s="356" t="str">
        <f>IF(การอ่าน!K25="","",การอ่าน!K25)</f>
        <v/>
      </c>
      <c r="L25" s="275" t="str">
        <f>IF(การอ่าน!L25="","",การอ่าน!L25)</f>
        <v/>
      </c>
      <c r="M25" s="275" t="str">
        <f>IF(การอ่าน!M25="","",การอ่าน!M25)</f>
        <v/>
      </c>
      <c r="N25" s="356"/>
      <c r="O25" s="203"/>
      <c r="P25" s="232"/>
      <c r="R25" s="230"/>
      <c r="S25" s="230"/>
      <c r="T25" s="230"/>
      <c r="U25" s="230"/>
    </row>
    <row r="26" spans="2:21" s="200" customFormat="1" ht="17.45" customHeight="1">
      <c r="B26" s="226"/>
      <c r="C26" s="202"/>
      <c r="D26" s="355" t="str">
        <f>IF(ข้อมูลนร.2!D24="","",ข้อมูลนร.2!D24)</f>
        <v/>
      </c>
      <c r="E26" s="766" t="str">
        <f>IF(ข้อมูลนร.2!G24="","",ข้อมูลนร.2!G24)</f>
        <v/>
      </c>
      <c r="F26" s="767"/>
      <c r="G26" s="356" t="str">
        <f>IF(การอ่าน!G26="","",การอ่าน!G26)</f>
        <v/>
      </c>
      <c r="H26" s="356" t="str">
        <f>IF(การอ่าน!H26="","",การอ่าน!H26)</f>
        <v/>
      </c>
      <c r="I26" s="356" t="str">
        <f>IF(การอ่าน!I26="","",การอ่าน!I26)</f>
        <v/>
      </c>
      <c r="J26" s="356" t="str">
        <f>IF(การอ่าน!J26="","",การอ่าน!J26)</f>
        <v/>
      </c>
      <c r="K26" s="356" t="str">
        <f>IF(การอ่าน!K26="","",การอ่าน!K26)</f>
        <v/>
      </c>
      <c r="L26" s="275" t="str">
        <f>IF(การอ่าน!L26="","",การอ่าน!L26)</f>
        <v/>
      </c>
      <c r="M26" s="275" t="str">
        <f>IF(การอ่าน!M26="","",การอ่าน!M26)</f>
        <v/>
      </c>
      <c r="N26" s="356"/>
      <c r="O26" s="203"/>
      <c r="P26" s="232"/>
      <c r="R26" s="230"/>
      <c r="S26" s="230"/>
      <c r="T26" s="230"/>
      <c r="U26" s="230"/>
    </row>
    <row r="27" spans="2:21" s="200" customFormat="1" ht="17.45" customHeight="1">
      <c r="B27" s="226"/>
      <c r="C27" s="202"/>
      <c r="D27" s="355" t="str">
        <f>IF(ข้อมูลนร.2!D25="","",ข้อมูลนร.2!D25)</f>
        <v/>
      </c>
      <c r="E27" s="766" t="str">
        <f>IF(ข้อมูลนร.2!G25="","",ข้อมูลนร.2!G25)</f>
        <v/>
      </c>
      <c r="F27" s="767"/>
      <c r="G27" s="356" t="str">
        <f>IF(การอ่าน!G27="","",การอ่าน!G27)</f>
        <v/>
      </c>
      <c r="H27" s="356" t="str">
        <f>IF(การอ่าน!H27="","",การอ่าน!H27)</f>
        <v/>
      </c>
      <c r="I27" s="356" t="str">
        <f>IF(การอ่าน!I27="","",การอ่าน!I27)</f>
        <v/>
      </c>
      <c r="J27" s="356" t="str">
        <f>IF(การอ่าน!J27="","",การอ่าน!J27)</f>
        <v/>
      </c>
      <c r="K27" s="356" t="str">
        <f>IF(การอ่าน!K27="","",การอ่าน!K27)</f>
        <v/>
      </c>
      <c r="L27" s="275" t="str">
        <f>IF(การอ่าน!L27="","",การอ่าน!L27)</f>
        <v/>
      </c>
      <c r="M27" s="275" t="str">
        <f>IF(การอ่าน!M27="","",การอ่าน!M27)</f>
        <v/>
      </c>
      <c r="N27" s="356"/>
      <c r="O27" s="203"/>
      <c r="P27" s="232"/>
      <c r="R27" s="230"/>
      <c r="S27" s="230"/>
      <c r="T27" s="230"/>
      <c r="U27" s="230"/>
    </row>
    <row r="28" spans="2:21" s="200" customFormat="1" ht="17.45" customHeight="1">
      <c r="B28" s="226"/>
      <c r="C28" s="202"/>
      <c r="D28" s="355" t="str">
        <f>IF(ข้อมูลนร.2!D26="","",ข้อมูลนร.2!D26)</f>
        <v/>
      </c>
      <c r="E28" s="766" t="str">
        <f>IF(ข้อมูลนร.2!G26="","",ข้อมูลนร.2!G26)</f>
        <v/>
      </c>
      <c r="F28" s="767"/>
      <c r="G28" s="356" t="str">
        <f>IF(การอ่าน!G28="","",การอ่าน!G28)</f>
        <v/>
      </c>
      <c r="H28" s="356" t="str">
        <f>IF(การอ่าน!H28="","",การอ่าน!H28)</f>
        <v/>
      </c>
      <c r="I28" s="356" t="str">
        <f>IF(การอ่าน!I28="","",การอ่าน!I28)</f>
        <v/>
      </c>
      <c r="J28" s="356" t="str">
        <f>IF(การอ่าน!J28="","",การอ่าน!J28)</f>
        <v/>
      </c>
      <c r="K28" s="356" t="str">
        <f>IF(การอ่าน!K28="","",การอ่าน!K28)</f>
        <v/>
      </c>
      <c r="L28" s="275" t="str">
        <f>IF(การอ่าน!L28="","",การอ่าน!L28)</f>
        <v/>
      </c>
      <c r="M28" s="275" t="str">
        <f>IF(การอ่าน!M28="","",การอ่าน!M28)</f>
        <v/>
      </c>
      <c r="N28" s="356"/>
      <c r="O28" s="203"/>
      <c r="P28" s="232"/>
      <c r="R28" s="230"/>
      <c r="S28" s="230"/>
      <c r="T28" s="230"/>
      <c r="U28" s="230"/>
    </row>
    <row r="29" spans="2:21" s="200" customFormat="1" ht="17.45" customHeight="1">
      <c r="B29" s="226"/>
      <c r="C29" s="202"/>
      <c r="D29" s="355" t="str">
        <f>IF(ข้อมูลนร.2!D27="","",ข้อมูลนร.2!D27)</f>
        <v/>
      </c>
      <c r="E29" s="766" t="str">
        <f>IF(ข้อมูลนร.2!G27="","",ข้อมูลนร.2!G27)</f>
        <v/>
      </c>
      <c r="F29" s="767"/>
      <c r="G29" s="356" t="str">
        <f>IF(การอ่าน!G29="","",การอ่าน!G29)</f>
        <v/>
      </c>
      <c r="H29" s="356" t="str">
        <f>IF(การอ่าน!H29="","",การอ่าน!H29)</f>
        <v/>
      </c>
      <c r="I29" s="356" t="str">
        <f>IF(การอ่าน!I29="","",การอ่าน!I29)</f>
        <v/>
      </c>
      <c r="J29" s="356" t="str">
        <f>IF(การอ่าน!J29="","",การอ่าน!J29)</f>
        <v/>
      </c>
      <c r="K29" s="356" t="str">
        <f>IF(การอ่าน!K29="","",การอ่าน!K29)</f>
        <v/>
      </c>
      <c r="L29" s="275" t="str">
        <f>IF(การอ่าน!L29="","",การอ่าน!L29)</f>
        <v/>
      </c>
      <c r="M29" s="275" t="str">
        <f>IF(การอ่าน!M29="","",การอ่าน!M29)</f>
        <v/>
      </c>
      <c r="N29" s="356"/>
      <c r="O29" s="203"/>
      <c r="P29" s="232"/>
      <c r="R29" s="230"/>
      <c r="S29" s="230"/>
      <c r="T29" s="230"/>
      <c r="U29" s="230"/>
    </row>
    <row r="30" spans="2:21" s="200" customFormat="1" ht="17.45" customHeight="1">
      <c r="B30" s="226"/>
      <c r="C30" s="202"/>
      <c r="D30" s="355" t="str">
        <f>IF(ข้อมูลนร.2!D28="","",ข้อมูลนร.2!D28)</f>
        <v/>
      </c>
      <c r="E30" s="766" t="str">
        <f>IF(ข้อมูลนร.2!G28="","",ข้อมูลนร.2!G28)</f>
        <v/>
      </c>
      <c r="F30" s="767"/>
      <c r="G30" s="356" t="str">
        <f>IF(การอ่าน!G30="","",การอ่าน!G30)</f>
        <v/>
      </c>
      <c r="H30" s="356" t="str">
        <f>IF(การอ่าน!H30="","",การอ่าน!H30)</f>
        <v/>
      </c>
      <c r="I30" s="356" t="str">
        <f>IF(การอ่าน!I30="","",การอ่าน!I30)</f>
        <v/>
      </c>
      <c r="J30" s="356" t="str">
        <f>IF(การอ่าน!J30="","",การอ่าน!J30)</f>
        <v/>
      </c>
      <c r="K30" s="356" t="str">
        <f>IF(การอ่าน!K30="","",การอ่าน!K30)</f>
        <v/>
      </c>
      <c r="L30" s="275" t="str">
        <f>IF(การอ่าน!L30="","",การอ่าน!L30)</f>
        <v/>
      </c>
      <c r="M30" s="275" t="str">
        <f>IF(การอ่าน!M30="","",การอ่าน!M30)</f>
        <v/>
      </c>
      <c r="N30" s="356"/>
      <c r="O30" s="203"/>
      <c r="P30" s="232"/>
      <c r="R30" s="230"/>
      <c r="S30" s="230"/>
      <c r="T30" s="230"/>
      <c r="U30" s="230"/>
    </row>
    <row r="31" spans="2:21" s="200" customFormat="1" ht="17.45" customHeight="1">
      <c r="B31" s="226"/>
      <c r="C31" s="202"/>
      <c r="D31" s="355" t="str">
        <f>IF(ข้อมูลนร.2!D29="","",ข้อมูลนร.2!D29)</f>
        <v/>
      </c>
      <c r="E31" s="766" t="str">
        <f>IF(ข้อมูลนร.2!G29="","",ข้อมูลนร.2!G29)</f>
        <v/>
      </c>
      <c r="F31" s="767"/>
      <c r="G31" s="356" t="str">
        <f>IF(การอ่าน!G31="","",การอ่าน!G31)</f>
        <v/>
      </c>
      <c r="H31" s="356" t="str">
        <f>IF(การอ่าน!H31="","",การอ่าน!H31)</f>
        <v/>
      </c>
      <c r="I31" s="356" t="str">
        <f>IF(การอ่าน!I31="","",การอ่าน!I31)</f>
        <v/>
      </c>
      <c r="J31" s="356" t="str">
        <f>IF(การอ่าน!J31="","",การอ่าน!J31)</f>
        <v/>
      </c>
      <c r="K31" s="356" t="str">
        <f>IF(การอ่าน!K31="","",การอ่าน!K31)</f>
        <v/>
      </c>
      <c r="L31" s="275" t="str">
        <f>IF(การอ่าน!L31="","",การอ่าน!L31)</f>
        <v/>
      </c>
      <c r="M31" s="275" t="str">
        <f>IF(การอ่าน!M31="","",การอ่าน!M31)</f>
        <v/>
      </c>
      <c r="N31" s="356"/>
      <c r="O31" s="203"/>
      <c r="P31" s="232"/>
      <c r="R31" s="230"/>
      <c r="S31" s="230"/>
      <c r="T31" s="230"/>
      <c r="U31" s="230"/>
    </row>
    <row r="32" spans="2:21" s="200" customFormat="1" ht="17.45" customHeight="1">
      <c r="B32" s="226"/>
      <c r="C32" s="202"/>
      <c r="D32" s="355" t="str">
        <f>IF(ข้อมูลนร.2!D30="","",ข้อมูลนร.2!D30)</f>
        <v/>
      </c>
      <c r="E32" s="766" t="str">
        <f>IF(ข้อมูลนร.2!G30="","",ข้อมูลนร.2!G30)</f>
        <v/>
      </c>
      <c r="F32" s="767"/>
      <c r="G32" s="356" t="str">
        <f>IF(การอ่าน!G32="","",การอ่าน!G32)</f>
        <v/>
      </c>
      <c r="H32" s="356" t="str">
        <f>IF(การอ่าน!H32="","",การอ่าน!H32)</f>
        <v/>
      </c>
      <c r="I32" s="356" t="str">
        <f>IF(การอ่าน!I32="","",การอ่าน!I32)</f>
        <v/>
      </c>
      <c r="J32" s="356" t="str">
        <f>IF(การอ่าน!J32="","",การอ่าน!J32)</f>
        <v/>
      </c>
      <c r="K32" s="356" t="str">
        <f>IF(การอ่าน!K32="","",การอ่าน!K32)</f>
        <v/>
      </c>
      <c r="L32" s="275" t="str">
        <f>IF(การอ่าน!L32="","",การอ่าน!L32)</f>
        <v/>
      </c>
      <c r="M32" s="275" t="str">
        <f>IF(การอ่าน!M32="","",การอ่าน!M32)</f>
        <v/>
      </c>
      <c r="N32" s="356"/>
      <c r="O32" s="203"/>
      <c r="P32" s="232"/>
      <c r="R32" s="230"/>
      <c r="S32" s="230"/>
      <c r="T32" s="230"/>
      <c r="U32" s="230"/>
    </row>
    <row r="33" spans="2:21" s="200" customFormat="1" ht="17.45" customHeight="1">
      <c r="B33" s="226"/>
      <c r="C33" s="202"/>
      <c r="D33" s="355" t="str">
        <f>IF(ข้อมูลนร.2!D31="","",ข้อมูลนร.2!D31)</f>
        <v/>
      </c>
      <c r="E33" s="766" t="str">
        <f>IF(ข้อมูลนร.2!G31="","",ข้อมูลนร.2!G31)</f>
        <v/>
      </c>
      <c r="F33" s="767"/>
      <c r="G33" s="356" t="str">
        <f>IF(การอ่าน!G33="","",การอ่าน!G33)</f>
        <v/>
      </c>
      <c r="H33" s="356" t="str">
        <f>IF(การอ่าน!H33="","",การอ่าน!H33)</f>
        <v/>
      </c>
      <c r="I33" s="356" t="str">
        <f>IF(การอ่าน!I33="","",การอ่าน!I33)</f>
        <v/>
      </c>
      <c r="J33" s="356" t="str">
        <f>IF(การอ่าน!J33="","",การอ่าน!J33)</f>
        <v/>
      </c>
      <c r="K33" s="356" t="str">
        <f>IF(การอ่าน!K33="","",การอ่าน!K33)</f>
        <v/>
      </c>
      <c r="L33" s="275" t="str">
        <f>IF(การอ่าน!L33="","",การอ่าน!L33)</f>
        <v/>
      </c>
      <c r="M33" s="275" t="str">
        <f>IF(การอ่าน!M33="","",การอ่าน!M33)</f>
        <v/>
      </c>
      <c r="N33" s="356"/>
      <c r="O33" s="203"/>
      <c r="P33" s="232"/>
      <c r="R33" s="230"/>
      <c r="S33" s="230"/>
      <c r="T33" s="230"/>
      <c r="U33" s="230"/>
    </row>
    <row r="34" spans="2:21" s="200" customFormat="1" ht="17.45" customHeight="1">
      <c r="B34" s="226"/>
      <c r="C34" s="202"/>
      <c r="D34" s="355" t="str">
        <f>IF(ข้อมูลนร.2!D32="","",ข้อมูลนร.2!D32)</f>
        <v/>
      </c>
      <c r="E34" s="766" t="str">
        <f>IF(ข้อมูลนร.2!G32="","",ข้อมูลนร.2!G32)</f>
        <v/>
      </c>
      <c r="F34" s="767"/>
      <c r="G34" s="356" t="str">
        <f>IF(การอ่าน!G34="","",การอ่าน!G34)</f>
        <v/>
      </c>
      <c r="H34" s="356" t="str">
        <f>IF(การอ่าน!H34="","",การอ่าน!H34)</f>
        <v/>
      </c>
      <c r="I34" s="356" t="str">
        <f>IF(การอ่าน!I34="","",การอ่าน!I34)</f>
        <v/>
      </c>
      <c r="J34" s="356" t="str">
        <f>IF(การอ่าน!J34="","",การอ่าน!J34)</f>
        <v/>
      </c>
      <c r="K34" s="356" t="str">
        <f>IF(การอ่าน!K34="","",การอ่าน!K34)</f>
        <v/>
      </c>
      <c r="L34" s="275" t="str">
        <f>IF(การอ่าน!L34="","",การอ่าน!L34)</f>
        <v/>
      </c>
      <c r="M34" s="275" t="str">
        <f>IF(การอ่าน!M34="","",การอ่าน!M34)</f>
        <v/>
      </c>
      <c r="N34" s="356"/>
      <c r="O34" s="203"/>
      <c r="P34" s="232"/>
      <c r="R34" s="230"/>
      <c r="S34" s="230"/>
      <c r="T34" s="230"/>
      <c r="U34" s="230"/>
    </row>
    <row r="35" spans="2:21" s="200" customFormat="1" ht="17.45" customHeight="1">
      <c r="B35" s="226"/>
      <c r="C35" s="202"/>
      <c r="D35" s="355" t="str">
        <f>IF(ข้อมูลนร.2!D33="","",ข้อมูลนร.2!D33)</f>
        <v/>
      </c>
      <c r="E35" s="766" t="str">
        <f>IF(ข้อมูลนร.2!G33="","",ข้อมูลนร.2!G33)</f>
        <v/>
      </c>
      <c r="F35" s="767"/>
      <c r="G35" s="356" t="str">
        <f>IF(การอ่าน!G35="","",การอ่าน!G35)</f>
        <v/>
      </c>
      <c r="H35" s="356" t="str">
        <f>IF(การอ่าน!H35="","",การอ่าน!H35)</f>
        <v/>
      </c>
      <c r="I35" s="356" t="str">
        <f>IF(การอ่าน!I35="","",การอ่าน!I35)</f>
        <v/>
      </c>
      <c r="J35" s="356" t="str">
        <f>IF(การอ่าน!J35="","",การอ่าน!J35)</f>
        <v/>
      </c>
      <c r="K35" s="356" t="str">
        <f>IF(การอ่าน!K35="","",การอ่าน!K35)</f>
        <v/>
      </c>
      <c r="L35" s="275" t="str">
        <f>IF(การอ่าน!L35="","",การอ่าน!L35)</f>
        <v/>
      </c>
      <c r="M35" s="275" t="str">
        <f>IF(การอ่าน!M35="","",การอ่าน!M35)</f>
        <v/>
      </c>
      <c r="N35" s="356"/>
      <c r="O35" s="203"/>
      <c r="P35" s="232"/>
      <c r="R35" s="230"/>
      <c r="S35" s="230"/>
      <c r="T35" s="230"/>
      <c r="U35" s="230"/>
    </row>
    <row r="36" spans="2:21" s="200" customFormat="1" ht="17.45" customHeight="1">
      <c r="B36" s="226"/>
      <c r="C36" s="202"/>
      <c r="D36" s="355" t="str">
        <f>IF(ข้อมูลนร.2!D34="","",ข้อมูลนร.2!D34)</f>
        <v/>
      </c>
      <c r="E36" s="766" t="str">
        <f>IF(ข้อมูลนร.2!G34="","",ข้อมูลนร.2!G34)</f>
        <v/>
      </c>
      <c r="F36" s="767"/>
      <c r="G36" s="356" t="str">
        <f>IF(การอ่าน!G36="","",การอ่าน!G36)</f>
        <v/>
      </c>
      <c r="H36" s="356" t="str">
        <f>IF(การอ่าน!H36="","",การอ่าน!H36)</f>
        <v/>
      </c>
      <c r="I36" s="356" t="str">
        <f>IF(การอ่าน!I36="","",การอ่าน!I36)</f>
        <v/>
      </c>
      <c r="J36" s="356" t="str">
        <f>IF(การอ่าน!J36="","",การอ่าน!J36)</f>
        <v/>
      </c>
      <c r="K36" s="356" t="str">
        <f>IF(การอ่าน!K36="","",การอ่าน!K36)</f>
        <v/>
      </c>
      <c r="L36" s="275" t="str">
        <f>IF(การอ่าน!L36="","",การอ่าน!L36)</f>
        <v/>
      </c>
      <c r="M36" s="275" t="str">
        <f>IF(การอ่าน!M36="","",การอ่าน!M36)</f>
        <v/>
      </c>
      <c r="N36" s="356"/>
      <c r="O36" s="203"/>
      <c r="P36" s="232"/>
      <c r="R36" s="230"/>
      <c r="S36" s="230"/>
      <c r="T36" s="230"/>
      <c r="U36" s="230"/>
    </row>
    <row r="37" spans="2:21" s="200" customFormat="1" ht="17.45" customHeight="1">
      <c r="B37" s="226"/>
      <c r="C37" s="202"/>
      <c r="D37" s="355" t="str">
        <f>IF(ข้อมูลนร.2!D35="","",ข้อมูลนร.2!D35)</f>
        <v/>
      </c>
      <c r="E37" s="766" t="str">
        <f>IF(ข้อมูลนร.2!G35="","",ข้อมูลนร.2!G35)</f>
        <v/>
      </c>
      <c r="F37" s="767"/>
      <c r="G37" s="356" t="str">
        <f>IF(การอ่าน!G37="","",การอ่าน!G37)</f>
        <v/>
      </c>
      <c r="H37" s="356" t="str">
        <f>IF(การอ่าน!H37="","",การอ่าน!H37)</f>
        <v/>
      </c>
      <c r="I37" s="356" t="str">
        <f>IF(การอ่าน!I37="","",การอ่าน!I37)</f>
        <v/>
      </c>
      <c r="J37" s="356" t="str">
        <f>IF(การอ่าน!J37="","",การอ่าน!J37)</f>
        <v/>
      </c>
      <c r="K37" s="356" t="str">
        <f>IF(การอ่าน!K37="","",การอ่าน!K37)</f>
        <v/>
      </c>
      <c r="L37" s="275" t="str">
        <f>IF(การอ่าน!L37="","",การอ่าน!L37)</f>
        <v/>
      </c>
      <c r="M37" s="275" t="str">
        <f>IF(การอ่าน!M37="","",การอ่าน!M37)</f>
        <v/>
      </c>
      <c r="N37" s="356"/>
      <c r="O37" s="203"/>
      <c r="P37" s="232"/>
      <c r="R37" s="230"/>
      <c r="S37" s="230"/>
      <c r="T37" s="230"/>
      <c r="U37" s="230"/>
    </row>
    <row r="38" spans="2:21" s="200" customFormat="1" ht="17.45" customHeight="1">
      <c r="B38" s="226"/>
      <c r="C38" s="202"/>
      <c r="D38" s="355" t="str">
        <f>IF(ข้อมูลนร.2!D36="","",ข้อมูลนร.2!D36)</f>
        <v/>
      </c>
      <c r="E38" s="766" t="str">
        <f>IF(ข้อมูลนร.2!G36="","",ข้อมูลนร.2!G36)</f>
        <v/>
      </c>
      <c r="F38" s="767"/>
      <c r="G38" s="356" t="str">
        <f>IF(การอ่าน!G38="","",การอ่าน!G38)</f>
        <v/>
      </c>
      <c r="H38" s="356" t="str">
        <f>IF(การอ่าน!H38="","",การอ่าน!H38)</f>
        <v/>
      </c>
      <c r="I38" s="356" t="str">
        <f>IF(การอ่าน!I38="","",การอ่าน!I38)</f>
        <v/>
      </c>
      <c r="J38" s="356" t="str">
        <f>IF(การอ่าน!J38="","",การอ่าน!J38)</f>
        <v/>
      </c>
      <c r="K38" s="356" t="str">
        <f>IF(การอ่าน!K38="","",การอ่าน!K38)</f>
        <v/>
      </c>
      <c r="L38" s="275" t="str">
        <f>IF(การอ่าน!L38="","",การอ่าน!L38)</f>
        <v/>
      </c>
      <c r="M38" s="275" t="str">
        <f>IF(การอ่าน!M38="","",การอ่าน!M38)</f>
        <v/>
      </c>
      <c r="N38" s="356"/>
      <c r="O38" s="203"/>
      <c r="P38" s="232"/>
      <c r="R38" s="230"/>
      <c r="S38" s="230"/>
      <c r="T38" s="230"/>
      <c r="U38" s="230"/>
    </row>
    <row r="39" spans="2:21" s="200" customFormat="1" ht="17.45" customHeight="1">
      <c r="B39" s="226"/>
      <c r="C39" s="202"/>
      <c r="D39" s="355" t="str">
        <f>IF(ข้อมูลนร.2!D37="","",ข้อมูลนร.2!D37)</f>
        <v/>
      </c>
      <c r="E39" s="766" t="str">
        <f>IF(ข้อมูลนร.2!G37="","",ข้อมูลนร.2!G37)</f>
        <v/>
      </c>
      <c r="F39" s="767"/>
      <c r="G39" s="356" t="str">
        <f>IF(การอ่าน!G39="","",การอ่าน!G39)</f>
        <v/>
      </c>
      <c r="H39" s="356" t="str">
        <f>IF(การอ่าน!H39="","",การอ่าน!H39)</f>
        <v/>
      </c>
      <c r="I39" s="356" t="str">
        <f>IF(การอ่าน!I39="","",การอ่าน!I39)</f>
        <v/>
      </c>
      <c r="J39" s="356" t="str">
        <f>IF(การอ่าน!J39="","",การอ่าน!J39)</f>
        <v/>
      </c>
      <c r="K39" s="356" t="str">
        <f>IF(การอ่าน!K39="","",การอ่าน!K39)</f>
        <v/>
      </c>
      <c r="L39" s="275" t="str">
        <f>IF(การอ่าน!L39="","",การอ่าน!L39)</f>
        <v/>
      </c>
      <c r="M39" s="275" t="str">
        <f>IF(การอ่าน!M39="","",การอ่าน!M39)</f>
        <v/>
      </c>
      <c r="N39" s="356"/>
      <c r="O39" s="203"/>
      <c r="P39" s="232"/>
      <c r="R39" s="230"/>
      <c r="S39" s="230"/>
      <c r="T39" s="230"/>
      <c r="U39" s="230"/>
    </row>
    <row r="40" spans="2:21" s="200" customFormat="1" ht="17.45" customHeight="1">
      <c r="B40" s="226"/>
      <c r="C40" s="202"/>
      <c r="D40" s="355" t="str">
        <f>IF(ข้อมูลนร.2!D38="","",ข้อมูลนร.2!D38)</f>
        <v/>
      </c>
      <c r="E40" s="766" t="str">
        <f>IF(ข้อมูลนร.2!G38="","",ข้อมูลนร.2!G38)</f>
        <v/>
      </c>
      <c r="F40" s="767"/>
      <c r="G40" s="356" t="str">
        <f>IF(การอ่าน!G40="","",การอ่าน!G40)</f>
        <v/>
      </c>
      <c r="H40" s="356" t="str">
        <f>IF(การอ่าน!H40="","",การอ่าน!H40)</f>
        <v/>
      </c>
      <c r="I40" s="356" t="str">
        <f>IF(การอ่าน!I40="","",การอ่าน!I40)</f>
        <v/>
      </c>
      <c r="J40" s="356" t="str">
        <f>IF(การอ่าน!J40="","",การอ่าน!J40)</f>
        <v/>
      </c>
      <c r="K40" s="356" t="str">
        <f>IF(การอ่าน!K40="","",การอ่าน!K40)</f>
        <v/>
      </c>
      <c r="L40" s="275" t="str">
        <f>IF(การอ่าน!L40="","",การอ่าน!L40)</f>
        <v/>
      </c>
      <c r="M40" s="275" t="str">
        <f>IF(การอ่าน!M40="","",การอ่าน!M40)</f>
        <v/>
      </c>
      <c r="N40" s="356"/>
      <c r="O40" s="203"/>
      <c r="P40" s="232"/>
      <c r="R40" s="230"/>
      <c r="S40" s="230"/>
      <c r="T40" s="230"/>
      <c r="U40" s="230"/>
    </row>
    <row r="41" spans="2:21" s="200" customFormat="1" ht="17.45" customHeight="1">
      <c r="B41" s="226"/>
      <c r="C41" s="202"/>
      <c r="D41" s="355" t="str">
        <f>IF(ข้อมูลนร.2!D39="","",ข้อมูลนร.2!D39)</f>
        <v/>
      </c>
      <c r="E41" s="766" t="str">
        <f>IF(ข้อมูลนร.2!G39="","",ข้อมูลนร.2!G39)</f>
        <v/>
      </c>
      <c r="F41" s="767"/>
      <c r="G41" s="356" t="str">
        <f>IF(การอ่าน!G41="","",การอ่าน!G41)</f>
        <v/>
      </c>
      <c r="H41" s="356" t="str">
        <f>IF(การอ่าน!H41="","",การอ่าน!H41)</f>
        <v/>
      </c>
      <c r="I41" s="356" t="str">
        <f>IF(การอ่าน!I41="","",การอ่าน!I41)</f>
        <v/>
      </c>
      <c r="J41" s="356" t="str">
        <f>IF(การอ่าน!J41="","",การอ่าน!J41)</f>
        <v/>
      </c>
      <c r="K41" s="356" t="str">
        <f>IF(การอ่าน!K41="","",การอ่าน!K41)</f>
        <v/>
      </c>
      <c r="L41" s="275" t="str">
        <f>IF(การอ่าน!L41="","",การอ่าน!L41)</f>
        <v/>
      </c>
      <c r="M41" s="275" t="str">
        <f>IF(การอ่าน!M41="","",การอ่าน!M41)</f>
        <v/>
      </c>
      <c r="N41" s="356"/>
      <c r="O41" s="203"/>
      <c r="P41" s="232"/>
      <c r="R41" s="230"/>
      <c r="S41" s="230"/>
      <c r="T41" s="230"/>
      <c r="U41" s="230"/>
    </row>
    <row r="42" spans="2:21" s="200" customFormat="1" ht="17.45" customHeight="1">
      <c r="B42" s="226"/>
      <c r="C42" s="202"/>
      <c r="D42" s="355" t="str">
        <f>IF(ข้อมูลนร.2!D40="","",ข้อมูลนร.2!D40)</f>
        <v/>
      </c>
      <c r="E42" s="766" t="str">
        <f>IF(ข้อมูลนร.2!G40="","",ข้อมูลนร.2!G40)</f>
        <v/>
      </c>
      <c r="F42" s="767"/>
      <c r="G42" s="356" t="str">
        <f>IF(การอ่าน!G42="","",การอ่าน!G42)</f>
        <v/>
      </c>
      <c r="H42" s="356" t="str">
        <f>IF(การอ่าน!H42="","",การอ่าน!H42)</f>
        <v/>
      </c>
      <c r="I42" s="356" t="str">
        <f>IF(การอ่าน!I42="","",การอ่าน!I42)</f>
        <v/>
      </c>
      <c r="J42" s="356" t="str">
        <f>IF(การอ่าน!J42="","",การอ่าน!J42)</f>
        <v/>
      </c>
      <c r="K42" s="356" t="str">
        <f>IF(การอ่าน!K42="","",การอ่าน!K42)</f>
        <v/>
      </c>
      <c r="L42" s="275" t="str">
        <f>IF(การอ่าน!L42="","",การอ่าน!L42)</f>
        <v/>
      </c>
      <c r="M42" s="275" t="str">
        <f>IF(การอ่าน!M42="","",การอ่าน!M42)</f>
        <v/>
      </c>
      <c r="N42" s="356"/>
      <c r="O42" s="203"/>
      <c r="P42" s="232"/>
      <c r="R42" s="230"/>
      <c r="S42" s="230"/>
      <c r="T42" s="230"/>
      <c r="U42" s="230"/>
    </row>
    <row r="43" spans="2:21" s="200" customFormat="1" ht="17.45" customHeight="1">
      <c r="B43" s="226"/>
      <c r="C43" s="202"/>
      <c r="D43" s="355" t="str">
        <f>IF(ข้อมูลนร.2!D41="","",ข้อมูลนร.2!D41)</f>
        <v/>
      </c>
      <c r="E43" s="766" t="str">
        <f>IF(ข้อมูลนร.2!G41="","",ข้อมูลนร.2!G41)</f>
        <v/>
      </c>
      <c r="F43" s="767"/>
      <c r="G43" s="356" t="str">
        <f>IF(การอ่าน!G43="","",การอ่าน!G43)</f>
        <v/>
      </c>
      <c r="H43" s="356" t="str">
        <f>IF(การอ่าน!H43="","",การอ่าน!H43)</f>
        <v/>
      </c>
      <c r="I43" s="356" t="str">
        <f>IF(การอ่าน!I43="","",การอ่าน!I43)</f>
        <v/>
      </c>
      <c r="J43" s="356" t="str">
        <f>IF(การอ่าน!J43="","",การอ่าน!J43)</f>
        <v/>
      </c>
      <c r="K43" s="356" t="str">
        <f>IF(การอ่าน!K43="","",การอ่าน!K43)</f>
        <v/>
      </c>
      <c r="L43" s="275" t="str">
        <f>IF(การอ่าน!L43="","",การอ่าน!L43)</f>
        <v/>
      </c>
      <c r="M43" s="275" t="str">
        <f>IF(การอ่าน!M43="","",การอ่าน!M43)</f>
        <v/>
      </c>
      <c r="N43" s="356"/>
      <c r="O43" s="203"/>
      <c r="P43" s="232"/>
      <c r="R43" s="230"/>
      <c r="S43" s="230"/>
      <c r="T43" s="230"/>
      <c r="U43" s="230"/>
    </row>
    <row r="44" spans="2:21" s="200" customFormat="1" ht="17.45" customHeight="1">
      <c r="B44" s="226"/>
      <c r="C44" s="202"/>
      <c r="D44" s="355" t="str">
        <f>IF(ข้อมูลนร.2!D42="","",ข้อมูลนร.2!D42)</f>
        <v/>
      </c>
      <c r="E44" s="766" t="str">
        <f>IF(ข้อมูลนร.2!G42="","",ข้อมูลนร.2!G42)</f>
        <v/>
      </c>
      <c r="F44" s="767"/>
      <c r="G44" s="356" t="str">
        <f>IF(การอ่าน!G44="","",การอ่าน!G44)</f>
        <v/>
      </c>
      <c r="H44" s="356" t="str">
        <f>IF(การอ่าน!H44="","",การอ่าน!H44)</f>
        <v/>
      </c>
      <c r="I44" s="356" t="str">
        <f>IF(การอ่าน!I44="","",การอ่าน!I44)</f>
        <v/>
      </c>
      <c r="J44" s="356" t="str">
        <f>IF(การอ่าน!J44="","",การอ่าน!J44)</f>
        <v/>
      </c>
      <c r="K44" s="356" t="str">
        <f>IF(การอ่าน!K44="","",การอ่าน!K44)</f>
        <v/>
      </c>
      <c r="L44" s="275" t="str">
        <f>IF(การอ่าน!L44="","",การอ่าน!L44)</f>
        <v/>
      </c>
      <c r="M44" s="275" t="str">
        <f>IF(การอ่าน!M44="","",การอ่าน!M44)</f>
        <v/>
      </c>
      <c r="N44" s="356"/>
      <c r="O44" s="203"/>
      <c r="P44" s="232"/>
      <c r="R44" s="230"/>
      <c r="S44" s="230"/>
      <c r="T44" s="230"/>
      <c r="U44" s="230"/>
    </row>
    <row r="45" spans="2:21" s="200" customFormat="1" ht="17.45" customHeight="1">
      <c r="B45" s="226"/>
      <c r="C45" s="202"/>
      <c r="D45" s="355" t="str">
        <f>IF(ข้อมูลนร.2!D43="","",ข้อมูลนร.2!D43)</f>
        <v/>
      </c>
      <c r="E45" s="766" t="str">
        <f>IF(ข้อมูลนร.2!G43="","",ข้อมูลนร.2!G43)</f>
        <v/>
      </c>
      <c r="F45" s="767"/>
      <c r="G45" s="356" t="str">
        <f>IF(การอ่าน!G45="","",การอ่าน!G45)</f>
        <v/>
      </c>
      <c r="H45" s="356" t="str">
        <f>IF(การอ่าน!H45="","",การอ่าน!H45)</f>
        <v/>
      </c>
      <c r="I45" s="356" t="str">
        <f>IF(การอ่าน!I45="","",การอ่าน!I45)</f>
        <v/>
      </c>
      <c r="J45" s="356" t="str">
        <f>IF(การอ่าน!J45="","",การอ่าน!J45)</f>
        <v/>
      </c>
      <c r="K45" s="356" t="str">
        <f>IF(การอ่าน!K45="","",การอ่าน!K45)</f>
        <v/>
      </c>
      <c r="L45" s="275" t="str">
        <f>IF(การอ่าน!L45="","",การอ่าน!L45)</f>
        <v/>
      </c>
      <c r="M45" s="275" t="str">
        <f>IF(การอ่าน!M45="","",การอ่าน!M45)</f>
        <v/>
      </c>
      <c r="N45" s="356"/>
      <c r="O45" s="203"/>
      <c r="P45" s="232"/>
      <c r="R45" s="230"/>
      <c r="S45" s="230"/>
      <c r="T45" s="230"/>
      <c r="U45" s="230"/>
    </row>
    <row r="46" spans="2:21" s="200" customFormat="1" ht="17.45" customHeight="1">
      <c r="B46" s="226"/>
      <c r="C46" s="202"/>
      <c r="D46" s="355" t="str">
        <f>IF(ข้อมูลนร.2!D44="","",ข้อมูลนร.2!D44)</f>
        <v/>
      </c>
      <c r="E46" s="766" t="str">
        <f>IF(ข้อมูลนร.2!G44="","",ข้อมูลนร.2!G44)</f>
        <v/>
      </c>
      <c r="F46" s="767"/>
      <c r="G46" s="356" t="str">
        <f>IF(การอ่าน!G46="","",การอ่าน!G46)</f>
        <v/>
      </c>
      <c r="H46" s="356" t="str">
        <f>IF(การอ่าน!H46="","",การอ่าน!H46)</f>
        <v/>
      </c>
      <c r="I46" s="356" t="str">
        <f>IF(การอ่าน!I46="","",การอ่าน!I46)</f>
        <v/>
      </c>
      <c r="J46" s="356" t="str">
        <f>IF(การอ่าน!J46="","",การอ่าน!J46)</f>
        <v/>
      </c>
      <c r="K46" s="356" t="str">
        <f>IF(การอ่าน!K46="","",การอ่าน!K46)</f>
        <v/>
      </c>
      <c r="L46" s="275" t="str">
        <f>IF(การอ่าน!L46="","",การอ่าน!L46)</f>
        <v/>
      </c>
      <c r="M46" s="275" t="str">
        <f>IF(การอ่าน!M46="","",การอ่าน!M46)</f>
        <v/>
      </c>
      <c r="N46" s="356"/>
      <c r="O46" s="203"/>
      <c r="P46" s="232"/>
      <c r="R46" s="230"/>
      <c r="S46" s="230"/>
      <c r="T46" s="230"/>
      <c r="U46" s="230"/>
    </row>
    <row r="47" spans="2:21" s="200" customFormat="1" ht="17.45" customHeight="1">
      <c r="B47" s="226"/>
      <c r="C47" s="202"/>
      <c r="D47" s="355" t="str">
        <f>IF(ข้อมูลนร.2!D45="","",ข้อมูลนร.2!D45)</f>
        <v/>
      </c>
      <c r="E47" s="766" t="str">
        <f>IF(ข้อมูลนร.2!G45="","",ข้อมูลนร.2!G45)</f>
        <v/>
      </c>
      <c r="F47" s="767"/>
      <c r="G47" s="356" t="str">
        <f>IF(การอ่าน!G47="","",การอ่าน!G47)</f>
        <v/>
      </c>
      <c r="H47" s="356" t="str">
        <f>IF(การอ่าน!H47="","",การอ่าน!H47)</f>
        <v/>
      </c>
      <c r="I47" s="356" t="str">
        <f>IF(การอ่าน!I47="","",การอ่าน!I47)</f>
        <v/>
      </c>
      <c r="J47" s="356" t="str">
        <f>IF(การอ่าน!J47="","",การอ่าน!J47)</f>
        <v/>
      </c>
      <c r="K47" s="356" t="str">
        <f>IF(การอ่าน!K47="","",การอ่าน!K47)</f>
        <v/>
      </c>
      <c r="L47" s="275" t="str">
        <f>IF(การอ่าน!L47="","",การอ่าน!L47)</f>
        <v/>
      </c>
      <c r="M47" s="275" t="str">
        <f>IF(การอ่าน!M47="","",การอ่าน!M47)</f>
        <v/>
      </c>
      <c r="N47" s="356"/>
      <c r="O47" s="203"/>
      <c r="P47" s="232"/>
      <c r="R47" s="230"/>
      <c r="S47" s="230"/>
      <c r="T47" s="230"/>
      <c r="U47" s="230"/>
    </row>
    <row r="48" spans="2:21" s="200" customFormat="1" ht="17.45" customHeight="1">
      <c r="B48" s="226"/>
      <c r="C48" s="202"/>
      <c r="D48" s="355" t="str">
        <f>IF(ข้อมูลนร.2!D46="","",ข้อมูลนร.2!D46)</f>
        <v/>
      </c>
      <c r="E48" s="766" t="str">
        <f>IF(ข้อมูลนร.2!G46="","",ข้อมูลนร.2!G46)</f>
        <v/>
      </c>
      <c r="F48" s="767"/>
      <c r="G48" s="356" t="str">
        <f>IF(การอ่าน!G48="","",การอ่าน!G48)</f>
        <v/>
      </c>
      <c r="H48" s="356" t="str">
        <f>IF(การอ่าน!H48="","",การอ่าน!H48)</f>
        <v/>
      </c>
      <c r="I48" s="356" t="str">
        <f>IF(การอ่าน!I48="","",การอ่าน!I48)</f>
        <v/>
      </c>
      <c r="J48" s="356" t="str">
        <f>IF(การอ่าน!J48="","",การอ่าน!J48)</f>
        <v/>
      </c>
      <c r="K48" s="356" t="str">
        <f>IF(การอ่าน!K48="","",การอ่าน!K48)</f>
        <v/>
      </c>
      <c r="L48" s="275" t="str">
        <f>IF(การอ่าน!L48="","",การอ่าน!L48)</f>
        <v/>
      </c>
      <c r="M48" s="275" t="str">
        <f>IF(การอ่าน!M48="","",การอ่าน!M48)</f>
        <v/>
      </c>
      <c r="N48" s="356"/>
      <c r="O48" s="203"/>
      <c r="P48" s="232"/>
      <c r="R48" s="230"/>
      <c r="S48" s="230"/>
      <c r="T48" s="230"/>
      <c r="U48" s="230"/>
    </row>
    <row r="49" spans="2:16" ht="6" customHeight="1">
      <c r="B49" s="16"/>
      <c r="C49" s="19"/>
      <c r="D49" s="19"/>
      <c r="E49" s="19"/>
      <c r="F49" s="19"/>
      <c r="G49" s="15"/>
      <c r="H49" s="15"/>
      <c r="I49" s="15"/>
      <c r="J49" s="15"/>
      <c r="K49" s="15"/>
      <c r="L49" s="15"/>
      <c r="M49" s="15"/>
      <c r="N49" s="15"/>
      <c r="O49" s="38"/>
      <c r="P49" s="20"/>
    </row>
    <row r="50" spans="2:16">
      <c r="B50" s="16"/>
      <c r="C50" s="19"/>
      <c r="D50" s="19"/>
      <c r="E50" s="19"/>
      <c r="F50" s="19"/>
      <c r="G50" s="15"/>
      <c r="H50" s="15"/>
      <c r="I50" s="15"/>
      <c r="J50" s="15"/>
      <c r="K50" s="15"/>
      <c r="L50" s="15"/>
      <c r="M50" s="15"/>
      <c r="N50" s="15"/>
      <c r="O50" s="38"/>
      <c r="P50" s="20"/>
    </row>
    <row r="51" spans="2:16" ht="24.95" customHeight="1">
      <c r="B51" s="16"/>
      <c r="C51" s="16"/>
      <c r="D51" s="16"/>
      <c r="E51" s="16"/>
      <c r="F51" s="16"/>
      <c r="G51" s="141"/>
      <c r="H51" s="141"/>
      <c r="I51" s="141"/>
      <c r="J51" s="141"/>
      <c r="K51" s="141"/>
      <c r="L51" s="141"/>
      <c r="M51" s="141"/>
      <c r="N51" s="141"/>
      <c r="O51" s="157"/>
      <c r="P51" s="20"/>
    </row>
  </sheetData>
  <sheetProtection algorithmName="SHA-512" hashValue="jXOcicaxJJwHXCdDL2FFkObC/hF3eymbPg0PpTb96lfP6LVfyWioTQ2RCMLKRFyMlFxF2XfWjO+xLhRMAlkLQQ==" saltValue="BciGNgsnoMOAUUHPoQH2Lg==" spinCount="100000" sheet="1" objects="1" scenarios="1"/>
  <mergeCells count="51">
    <mergeCell ref="E48:F48"/>
    <mergeCell ref="E47:F47"/>
    <mergeCell ref="E22:F22"/>
    <mergeCell ref="E23:F23"/>
    <mergeCell ref="E24:F24"/>
    <mergeCell ref="E25:F25"/>
    <mergeCell ref="E43:F43"/>
    <mergeCell ref="E44:F44"/>
    <mergeCell ref="E45:F45"/>
    <mergeCell ref="E46:F46"/>
    <mergeCell ref="E38:F38"/>
    <mergeCell ref="E26:F26"/>
    <mergeCell ref="E36:F36"/>
    <mergeCell ref="E37:F37"/>
    <mergeCell ref="E39:F39"/>
    <mergeCell ref="E15:F15"/>
    <mergeCell ref="E16:F16"/>
    <mergeCell ref="E17:F17"/>
    <mergeCell ref="E18:F18"/>
    <mergeCell ref="E19:F19"/>
    <mergeCell ref="D3:N3"/>
    <mergeCell ref="E41:F41"/>
    <mergeCell ref="E42:F42"/>
    <mergeCell ref="E9:F9"/>
    <mergeCell ref="E40:F40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20:F20"/>
    <mergeCell ref="E21:F21"/>
    <mergeCell ref="E14:F14"/>
    <mergeCell ref="D4:O4"/>
    <mergeCell ref="D6:D8"/>
    <mergeCell ref="E6:F8"/>
    <mergeCell ref="G6:K6"/>
    <mergeCell ref="L6:L8"/>
    <mergeCell ref="M6:M8"/>
    <mergeCell ref="O6:O8"/>
    <mergeCell ref="G7:H7"/>
    <mergeCell ref="I7:J7"/>
    <mergeCell ref="N6:N8"/>
    <mergeCell ref="E10:F10"/>
    <mergeCell ref="E11:F11"/>
    <mergeCell ref="E12:F12"/>
    <mergeCell ref="E13:F13"/>
  </mergeCells>
  <pageMargins left="0.39370078740157483" right="0.11811023622047245" top="0.31496062992125984" bottom="0" header="0" footer="0"/>
  <pageSetup paperSize="9" orientation="portrait" blackAndWhite="1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K33"/>
  <sheetViews>
    <sheetView showGridLines="0" showRowColHeaders="0" zoomScaleNormal="100" workbookViewId="0"/>
  </sheetViews>
  <sheetFormatPr defaultRowHeight="21"/>
  <cols>
    <col min="1" max="1" width="23.875" style="30" customWidth="1"/>
    <col min="2" max="3" width="4.125" style="30" customWidth="1"/>
    <col min="4" max="4" width="8.5" style="30" customWidth="1"/>
    <col min="5" max="5" width="13.5" style="30" customWidth="1"/>
    <col min="6" max="9" width="14.375" style="438" customWidth="1"/>
    <col min="10" max="10" width="3.75" style="438" customWidth="1"/>
    <col min="11" max="11" width="3.75" style="30" customWidth="1"/>
    <col min="12" max="16384" width="9" style="30"/>
  </cols>
  <sheetData>
    <row r="1" spans="2:11" ht="20.100000000000001" customHeight="1">
      <c r="B1" s="72"/>
      <c r="C1" s="72"/>
      <c r="D1" s="72"/>
      <c r="E1" s="72"/>
      <c r="F1" s="433"/>
      <c r="G1" s="433"/>
      <c r="H1" s="433"/>
      <c r="I1" s="433"/>
      <c r="J1" s="433"/>
      <c r="K1" s="72"/>
    </row>
    <row r="2" spans="2:11" ht="20.100000000000001" customHeight="1">
      <c r="B2" s="368"/>
      <c r="C2" s="24"/>
      <c r="D2" s="24"/>
      <c r="E2" s="24"/>
      <c r="F2" s="358"/>
      <c r="G2" s="358"/>
      <c r="H2" s="358"/>
      <c r="I2" s="358"/>
      <c r="J2" s="358"/>
      <c r="K2" s="72"/>
    </row>
    <row r="3" spans="2:11" ht="90" customHeight="1">
      <c r="B3" s="368"/>
      <c r="C3" s="24"/>
      <c r="D3" s="24"/>
      <c r="E3" s="24"/>
      <c r="F3" s="358"/>
      <c r="G3" s="358"/>
      <c r="H3" s="358"/>
      <c r="I3" s="358"/>
      <c r="J3" s="358"/>
      <c r="K3" s="72"/>
    </row>
    <row r="4" spans="2:11" s="359" customFormat="1" ht="27.95" customHeight="1">
      <c r="B4" s="369"/>
      <c r="C4" s="77"/>
      <c r="D4" s="77"/>
      <c r="E4" s="733" t="s">
        <v>244</v>
      </c>
      <c r="F4" s="733"/>
      <c r="G4" s="733"/>
      <c r="H4" s="733"/>
      <c r="I4" s="733"/>
      <c r="J4" s="358"/>
      <c r="K4" s="370"/>
    </row>
    <row r="5" spans="2:11" s="359" customFormat="1" ht="27.95" customHeight="1">
      <c r="B5" s="369"/>
      <c r="C5" s="77"/>
      <c r="D5" s="85"/>
      <c r="E5" s="733" t="str">
        <f>"ชั้น"&amp;ข้อมูลพื้นฐาน!T13&amp;"          "&amp; "ปีการศึกษา" &amp; " "&amp;ข้อมูลพื้นฐาน!X6</f>
        <v>ชั้นมัธยมศึกษาปีที่  2          ปีการศึกษา 2566</v>
      </c>
      <c r="F5" s="733"/>
      <c r="G5" s="733"/>
      <c r="H5" s="733"/>
      <c r="I5" s="733"/>
      <c r="J5" s="426"/>
      <c r="K5" s="143"/>
    </row>
    <row r="6" spans="2:11" ht="9.9499999999999993" customHeight="1">
      <c r="B6" s="368"/>
      <c r="C6" s="24"/>
      <c r="D6" s="360"/>
      <c r="E6" s="360"/>
      <c r="F6" s="361"/>
      <c r="G6" s="361"/>
      <c r="H6" s="361"/>
      <c r="I6" s="361"/>
      <c r="J6" s="426"/>
      <c r="K6" s="371"/>
    </row>
    <row r="7" spans="2:11" s="359" customFormat="1" ht="26.25" customHeight="1">
      <c r="B7" s="369"/>
      <c r="C7" s="77"/>
      <c r="D7" s="76"/>
      <c r="E7" s="779" t="s">
        <v>245</v>
      </c>
      <c r="F7" s="779"/>
      <c r="G7" s="779"/>
      <c r="H7" s="779"/>
      <c r="I7" s="426"/>
      <c r="J7" s="426"/>
      <c r="K7" s="143"/>
    </row>
    <row r="8" spans="2:11" ht="9.9499999999999993" customHeight="1">
      <c r="B8" s="368"/>
      <c r="C8" s="24"/>
      <c r="D8" s="73"/>
      <c r="E8" s="85"/>
      <c r="F8" s="361"/>
      <c r="G8" s="361"/>
      <c r="H8" s="361"/>
      <c r="I8" s="361"/>
      <c r="J8" s="426"/>
      <c r="K8" s="371"/>
    </row>
    <row r="9" spans="2:11" s="359" customFormat="1" ht="30" customHeight="1">
      <c r="B9" s="369"/>
      <c r="C9" s="77"/>
      <c r="D9" s="362"/>
      <c r="E9" s="777" t="s">
        <v>114</v>
      </c>
      <c r="F9" s="778" t="s">
        <v>248</v>
      </c>
      <c r="G9" s="778"/>
      <c r="H9" s="778"/>
      <c r="I9" s="778"/>
      <c r="J9" s="358"/>
      <c r="K9" s="370"/>
    </row>
    <row r="10" spans="2:11" s="442" customFormat="1" ht="30" customHeight="1">
      <c r="B10" s="369"/>
      <c r="C10" s="440"/>
      <c r="D10" s="362"/>
      <c r="E10" s="777"/>
      <c r="F10" s="428" t="s">
        <v>10</v>
      </c>
      <c r="G10" s="428" t="s">
        <v>11</v>
      </c>
      <c r="H10" s="428" t="s">
        <v>12</v>
      </c>
      <c r="I10" s="428" t="s">
        <v>13</v>
      </c>
      <c r="J10" s="440"/>
      <c r="K10" s="441"/>
    </row>
    <row r="11" spans="2:11" s="442" customFormat="1" ht="30" customHeight="1">
      <c r="B11" s="369"/>
      <c r="C11" s="440"/>
      <c r="D11" s="363"/>
      <c r="E11" s="364">
        <f>ข้อมูลพื้นฐาน!AB13</f>
        <v>40</v>
      </c>
      <c r="F11" s="365">
        <f>IF(E11="","",COUNTIF(Pคุณลักษณะ!$Z$10:$Z$49,F10))</f>
        <v>1</v>
      </c>
      <c r="G11" s="365">
        <f>IF(E11="","",COUNTIF(Pคุณลักษณะ!$Z$10:$Z$49,G10))</f>
        <v>2</v>
      </c>
      <c r="H11" s="365">
        <f>IF(E11="","",COUNTIF(Pคุณลักษณะ!$Z$10:$Z$49,H10))</f>
        <v>0</v>
      </c>
      <c r="I11" s="365">
        <f>IF(E11="","",COUNTIF(Pคุณลักษณะ!$Z$10:$Z$49,I10))</f>
        <v>0</v>
      </c>
      <c r="J11" s="440"/>
      <c r="K11" s="441"/>
    </row>
    <row r="12" spans="2:11" s="359" customFormat="1" ht="30" customHeight="1">
      <c r="B12" s="369"/>
      <c r="C12" s="77"/>
      <c r="D12" s="366"/>
      <c r="E12" s="429" t="s">
        <v>71</v>
      </c>
      <c r="F12" s="367">
        <f>IF(F11="","",(F11/$E$11)*100)</f>
        <v>2.5</v>
      </c>
      <c r="G12" s="367">
        <f t="shared" ref="G12:I12" si="0">IF(G11="","",(G11/$E$11)*100)</f>
        <v>5</v>
      </c>
      <c r="H12" s="367">
        <f t="shared" si="0"/>
        <v>0</v>
      </c>
      <c r="I12" s="367">
        <f t="shared" si="0"/>
        <v>0</v>
      </c>
      <c r="J12" s="358"/>
      <c r="K12" s="370"/>
    </row>
    <row r="13" spans="2:11" ht="24.95" customHeight="1">
      <c r="B13" s="368"/>
      <c r="C13" s="24"/>
      <c r="D13" s="24"/>
      <c r="E13" s="24"/>
      <c r="F13" s="358"/>
      <c r="G13" s="358"/>
      <c r="H13" s="358"/>
      <c r="I13" s="358"/>
      <c r="J13" s="358"/>
      <c r="K13" s="72"/>
    </row>
    <row r="14" spans="2:11" ht="24.95" customHeight="1">
      <c r="B14" s="368"/>
      <c r="C14" s="24"/>
      <c r="D14" s="24"/>
      <c r="E14" s="24"/>
      <c r="F14" s="358"/>
      <c r="G14" s="358"/>
      <c r="H14" s="358"/>
      <c r="I14" s="358"/>
      <c r="J14" s="358"/>
      <c r="K14" s="72"/>
    </row>
    <row r="15" spans="2:11" ht="24.95" customHeight="1">
      <c r="B15" s="368"/>
      <c r="C15" s="24"/>
      <c r="D15" s="24"/>
      <c r="E15" s="24"/>
      <c r="F15" s="358"/>
      <c r="G15" s="358"/>
      <c r="H15" s="358"/>
      <c r="I15" s="358"/>
      <c r="J15" s="358"/>
      <c r="K15" s="72"/>
    </row>
    <row r="16" spans="2:11" ht="24.95" customHeight="1">
      <c r="B16" s="368"/>
      <c r="C16" s="24"/>
      <c r="D16" s="24"/>
      <c r="E16" s="24"/>
      <c r="F16" s="358"/>
      <c r="G16" s="358"/>
      <c r="H16" s="358"/>
      <c r="I16" s="358"/>
      <c r="J16" s="358"/>
      <c r="K16" s="72"/>
    </row>
    <row r="17" spans="2:11" ht="24.95" customHeight="1">
      <c r="B17" s="368"/>
      <c r="C17" s="24"/>
      <c r="D17" s="24"/>
      <c r="E17" s="24"/>
      <c r="F17" s="358"/>
      <c r="G17" s="358"/>
      <c r="H17" s="358"/>
      <c r="I17" s="358"/>
      <c r="J17" s="358"/>
      <c r="K17" s="72"/>
    </row>
    <row r="18" spans="2:11" ht="24.95" customHeight="1">
      <c r="B18" s="368"/>
      <c r="C18" s="24"/>
      <c r="D18" s="24"/>
      <c r="E18" s="24"/>
      <c r="F18" s="358"/>
      <c r="G18" s="358"/>
      <c r="H18" s="358"/>
      <c r="I18" s="358"/>
      <c r="J18" s="358"/>
      <c r="K18" s="72"/>
    </row>
    <row r="19" spans="2:11" ht="24.95" customHeight="1">
      <c r="B19" s="368"/>
      <c r="C19" s="24"/>
      <c r="D19" s="24"/>
      <c r="E19" s="24"/>
      <c r="F19" s="358"/>
      <c r="G19" s="358"/>
      <c r="H19" s="358"/>
      <c r="I19" s="358"/>
      <c r="J19" s="358"/>
      <c r="K19" s="72"/>
    </row>
    <row r="20" spans="2:11" ht="24.95" customHeight="1">
      <c r="B20" s="368"/>
      <c r="C20" s="24"/>
      <c r="D20" s="24"/>
      <c r="E20" s="24"/>
      <c r="F20" s="358"/>
      <c r="G20" s="358"/>
      <c r="H20" s="358"/>
      <c r="I20" s="358"/>
      <c r="J20" s="358"/>
      <c r="K20" s="72"/>
    </row>
    <row r="21" spans="2:11" ht="24.95" customHeight="1">
      <c r="B21" s="368"/>
      <c r="C21" s="24"/>
      <c r="D21" s="24"/>
      <c r="E21" s="24"/>
      <c r="F21" s="358"/>
      <c r="G21" s="358"/>
      <c r="H21" s="358"/>
      <c r="I21" s="358"/>
      <c r="J21" s="358"/>
      <c r="K21" s="72"/>
    </row>
    <row r="22" spans="2:11" ht="24.95" customHeight="1">
      <c r="B22" s="368"/>
      <c r="C22" s="24"/>
      <c r="D22" s="24"/>
      <c r="E22" s="24"/>
      <c r="F22" s="358"/>
      <c r="G22" s="358"/>
      <c r="H22" s="358"/>
      <c r="I22" s="358"/>
      <c r="J22" s="358"/>
      <c r="K22" s="72"/>
    </row>
    <row r="23" spans="2:11" ht="24.95" customHeight="1">
      <c r="B23" s="368"/>
      <c r="C23" s="24"/>
      <c r="D23" s="24"/>
      <c r="E23" s="24"/>
      <c r="F23" s="358"/>
      <c r="G23" s="358"/>
      <c r="H23" s="358"/>
      <c r="I23" s="358"/>
      <c r="J23" s="358"/>
      <c r="K23" s="72"/>
    </row>
    <row r="24" spans="2:11" s="84" customFormat="1" ht="24.95" customHeight="1">
      <c r="B24" s="142"/>
      <c r="C24" s="73"/>
      <c r="D24" s="73"/>
      <c r="E24" s="73"/>
      <c r="F24" s="437"/>
      <c r="G24" s="437"/>
      <c r="H24" s="437"/>
      <c r="I24" s="437"/>
      <c r="J24" s="437"/>
      <c r="K24" s="142"/>
    </row>
    <row r="25" spans="2:11" s="84" customFormat="1" ht="24.95" customHeight="1">
      <c r="B25" s="142"/>
      <c r="C25" s="73"/>
      <c r="D25" s="73"/>
      <c r="E25" s="73"/>
      <c r="F25" s="437"/>
      <c r="G25" s="437"/>
      <c r="H25" s="437"/>
      <c r="I25" s="437"/>
      <c r="J25" s="437"/>
      <c r="K25" s="142"/>
    </row>
    <row r="26" spans="2:11" s="84" customFormat="1" ht="24.95" customHeight="1">
      <c r="B26" s="142"/>
      <c r="C26" s="73"/>
      <c r="D26" s="73"/>
      <c r="E26" s="73"/>
      <c r="F26" s="437"/>
      <c r="G26" s="437"/>
      <c r="H26" s="437"/>
      <c r="I26" s="437"/>
      <c r="J26" s="437"/>
      <c r="K26" s="142"/>
    </row>
    <row r="27" spans="2:11" s="84" customFormat="1" ht="24.95" customHeight="1">
      <c r="B27" s="142"/>
      <c r="C27" s="73"/>
      <c r="D27" s="73"/>
      <c r="E27" s="73"/>
      <c r="F27" s="437"/>
      <c r="G27" s="437"/>
      <c r="H27" s="437"/>
      <c r="I27" s="437"/>
      <c r="J27" s="437"/>
      <c r="K27" s="142"/>
    </row>
    <row r="28" spans="2:11" s="84" customFormat="1" ht="24.95" customHeight="1">
      <c r="B28" s="142"/>
      <c r="C28" s="73"/>
      <c r="D28" s="73"/>
      <c r="E28" s="73"/>
      <c r="F28" s="437"/>
      <c r="G28" s="437"/>
      <c r="H28" s="437"/>
      <c r="I28" s="437"/>
      <c r="J28" s="437"/>
      <c r="K28" s="142"/>
    </row>
    <row r="29" spans="2:11" s="84" customFormat="1" ht="24.95" customHeight="1">
      <c r="B29" s="142"/>
      <c r="C29" s="73"/>
      <c r="D29" s="73"/>
      <c r="E29" s="73"/>
      <c r="F29" s="437"/>
      <c r="G29" s="437"/>
      <c r="H29" s="437"/>
      <c r="I29" s="437"/>
      <c r="J29" s="437"/>
      <c r="K29" s="142"/>
    </row>
    <row r="30" spans="2:11" s="84" customFormat="1" ht="24.95" customHeight="1">
      <c r="B30" s="142"/>
      <c r="C30" s="73"/>
      <c r="D30" s="73"/>
      <c r="E30" s="73"/>
      <c r="F30" s="437"/>
      <c r="G30" s="437"/>
      <c r="H30" s="437"/>
      <c r="I30" s="437"/>
      <c r="J30" s="437"/>
      <c r="K30" s="142"/>
    </row>
    <row r="31" spans="2:11" s="84" customFormat="1" ht="24.95" customHeight="1">
      <c r="B31" s="142"/>
      <c r="C31" s="73"/>
      <c r="D31" s="73"/>
      <c r="E31" s="73"/>
      <c r="F31" s="437"/>
      <c r="G31" s="437"/>
      <c r="H31" s="437"/>
      <c r="I31" s="437"/>
      <c r="J31" s="437"/>
      <c r="K31" s="142"/>
    </row>
    <row r="32" spans="2:11">
      <c r="B32" s="72"/>
      <c r="C32" s="24"/>
      <c r="D32" s="24"/>
      <c r="E32" s="24"/>
      <c r="F32" s="358"/>
      <c r="G32" s="358"/>
      <c r="H32" s="358"/>
      <c r="I32" s="358"/>
      <c r="J32" s="358"/>
      <c r="K32" s="72"/>
    </row>
    <row r="33" spans="2:11">
      <c r="B33" s="72"/>
      <c r="C33" s="72"/>
      <c r="D33" s="72"/>
      <c r="E33" s="72"/>
      <c r="F33" s="433"/>
      <c r="G33" s="433"/>
      <c r="H33" s="433"/>
      <c r="I33" s="433"/>
      <c r="J33" s="433"/>
      <c r="K33" s="72"/>
    </row>
  </sheetData>
  <mergeCells count="5">
    <mergeCell ref="E4:I4"/>
    <mergeCell ref="E5:I5"/>
    <mergeCell ref="E9:E10"/>
    <mergeCell ref="F9:I9"/>
    <mergeCell ref="E7:H7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K32"/>
  <sheetViews>
    <sheetView showGridLines="0" showRowColHeaders="0" zoomScaleNormal="100" workbookViewId="0"/>
  </sheetViews>
  <sheetFormatPr defaultRowHeight="21"/>
  <cols>
    <col min="1" max="1" width="23.875" style="30" customWidth="1"/>
    <col min="2" max="3" width="4.125" style="30" customWidth="1"/>
    <col min="4" max="4" width="8.5" style="30" customWidth="1"/>
    <col min="5" max="5" width="13.5" style="30" customWidth="1"/>
    <col min="6" max="9" width="14.375" style="438" customWidth="1"/>
    <col min="10" max="10" width="3.75" style="438" customWidth="1"/>
    <col min="11" max="11" width="3.75" style="30" customWidth="1"/>
    <col min="12" max="16384" width="9" style="30"/>
  </cols>
  <sheetData>
    <row r="1" spans="2:11" ht="20.100000000000001" customHeight="1">
      <c r="B1" s="72"/>
      <c r="C1" s="72"/>
      <c r="D1" s="72"/>
      <c r="E1" s="72"/>
      <c r="F1" s="433"/>
      <c r="G1" s="433"/>
      <c r="H1" s="433"/>
      <c r="I1" s="433"/>
      <c r="J1" s="433"/>
      <c r="K1" s="72"/>
    </row>
    <row r="2" spans="2:11" ht="20.100000000000001" customHeight="1">
      <c r="B2" s="368"/>
      <c r="C2" s="24"/>
      <c r="D2" s="24"/>
      <c r="E2" s="24"/>
      <c r="F2" s="358"/>
      <c r="G2" s="358"/>
      <c r="H2" s="358"/>
      <c r="I2" s="358"/>
      <c r="J2" s="358"/>
      <c r="K2" s="72"/>
    </row>
    <row r="3" spans="2:11" ht="90" customHeight="1">
      <c r="B3" s="368"/>
      <c r="C3" s="24"/>
      <c r="D3" s="24"/>
      <c r="E3" s="24"/>
      <c r="F3" s="358"/>
      <c r="G3" s="358"/>
      <c r="H3" s="358"/>
      <c r="I3" s="358"/>
      <c r="J3" s="358"/>
      <c r="K3" s="72"/>
    </row>
    <row r="4" spans="2:11" s="359" customFormat="1" ht="27.95" customHeight="1">
      <c r="B4" s="369"/>
      <c r="C4" s="77"/>
      <c r="D4" s="77"/>
      <c r="E4" s="733" t="s">
        <v>244</v>
      </c>
      <c r="F4" s="733"/>
      <c r="G4" s="733"/>
      <c r="H4" s="733"/>
      <c r="I4" s="733"/>
      <c r="J4" s="358"/>
      <c r="K4" s="370"/>
    </row>
    <row r="5" spans="2:11" s="359" customFormat="1" ht="27.95" customHeight="1">
      <c r="B5" s="369"/>
      <c r="C5" s="77"/>
      <c r="D5" s="85"/>
      <c r="E5" s="733" t="str">
        <f>"ชั้น"&amp;ข้อมูลพื้นฐาน!T13&amp;"          "&amp; "ปีการศึกษา" &amp; " "&amp;ข้อมูลพื้นฐาน!X6</f>
        <v>ชั้นมัธยมศึกษาปีที่  2          ปีการศึกษา 2566</v>
      </c>
      <c r="F5" s="733"/>
      <c r="G5" s="733"/>
      <c r="H5" s="733"/>
      <c r="I5" s="733"/>
      <c r="J5" s="426"/>
      <c r="K5" s="143"/>
    </row>
    <row r="6" spans="2:11" ht="9.9499999999999993" customHeight="1">
      <c r="B6" s="368"/>
      <c r="C6" s="24"/>
      <c r="D6" s="360"/>
      <c r="E6" s="360"/>
      <c r="F6" s="361"/>
      <c r="G6" s="361"/>
      <c r="H6" s="361"/>
      <c r="I6" s="361"/>
      <c r="J6" s="426"/>
      <c r="K6" s="371"/>
    </row>
    <row r="7" spans="2:11" s="442" customFormat="1">
      <c r="B7" s="369"/>
      <c r="C7" s="440"/>
      <c r="D7" s="440"/>
      <c r="E7" s="779" t="s">
        <v>246</v>
      </c>
      <c r="F7" s="779"/>
      <c r="G7" s="779"/>
      <c r="H7" s="779"/>
      <c r="I7" s="426"/>
      <c r="J7" s="439"/>
      <c r="K7" s="441"/>
    </row>
    <row r="8" spans="2:11" s="436" customFormat="1" ht="9.9499999999999993" customHeight="1">
      <c r="B8" s="368"/>
      <c r="C8" s="434"/>
      <c r="D8" s="434"/>
      <c r="E8" s="85"/>
      <c r="F8" s="361"/>
      <c r="G8" s="361"/>
      <c r="H8" s="361"/>
      <c r="I8" s="361"/>
      <c r="J8" s="439"/>
      <c r="K8" s="435"/>
    </row>
    <row r="9" spans="2:11" s="442" customFormat="1" ht="30" customHeight="1">
      <c r="B9" s="369"/>
      <c r="C9" s="440"/>
      <c r="D9" s="440"/>
      <c r="E9" s="777" t="s">
        <v>114</v>
      </c>
      <c r="F9" s="778" t="s">
        <v>248</v>
      </c>
      <c r="G9" s="778"/>
      <c r="H9" s="778"/>
      <c r="I9" s="778"/>
      <c r="J9" s="439"/>
      <c r="K9" s="441"/>
    </row>
    <row r="10" spans="2:11" s="442" customFormat="1" ht="30" customHeight="1">
      <c r="B10" s="441"/>
      <c r="C10" s="440"/>
      <c r="D10" s="440"/>
      <c r="E10" s="777"/>
      <c r="F10" s="428" t="s">
        <v>10</v>
      </c>
      <c r="G10" s="428" t="s">
        <v>11</v>
      </c>
      <c r="H10" s="428" t="s">
        <v>12</v>
      </c>
      <c r="I10" s="428" t="s">
        <v>13</v>
      </c>
      <c r="J10" s="439"/>
      <c r="K10" s="441"/>
    </row>
    <row r="11" spans="2:11" s="442" customFormat="1" ht="30" customHeight="1">
      <c r="B11" s="441"/>
      <c r="C11" s="440"/>
      <c r="D11" s="440"/>
      <c r="E11" s="364">
        <f>ข้อมูลพื้นฐาน!AB13</f>
        <v>40</v>
      </c>
      <c r="F11" s="365">
        <f>IF($E11="","",COUNTIF(Pการอ่าน!$M$9:$M$48,F10))</f>
        <v>1</v>
      </c>
      <c r="G11" s="365">
        <f>IF($E11="","",COUNTIF(Pการอ่าน!$M$9:$M$48,G10))</f>
        <v>2</v>
      </c>
      <c r="H11" s="365">
        <f>IF($E11="","",COUNTIF(Pการอ่าน!$M$9:$M$48,H10))</f>
        <v>0</v>
      </c>
      <c r="I11" s="365">
        <f>IF($E11="","",COUNTIF(Pการอ่าน!$M$9:$M$48,I10))</f>
        <v>0</v>
      </c>
      <c r="J11" s="439"/>
      <c r="K11" s="441"/>
    </row>
    <row r="12" spans="2:11" s="442" customFormat="1" ht="30" customHeight="1">
      <c r="B12" s="441"/>
      <c r="C12" s="440"/>
      <c r="D12" s="440"/>
      <c r="E12" s="429" t="s">
        <v>71</v>
      </c>
      <c r="F12" s="367">
        <f>IF(F11="","",(F11/$E$11)*100)</f>
        <v>2.5</v>
      </c>
      <c r="G12" s="367">
        <f>IF(G11="","",(G11/$E$11)*100)</f>
        <v>5</v>
      </c>
      <c r="H12" s="367">
        <f>IF(H11="","",(H11/$E$11)*100)</f>
        <v>0</v>
      </c>
      <c r="I12" s="367">
        <f>IF(I11="","",(I11/$E$11)*100)</f>
        <v>0</v>
      </c>
      <c r="J12" s="439"/>
      <c r="K12" s="441"/>
    </row>
    <row r="13" spans="2:11" ht="24.95" customHeight="1">
      <c r="B13" s="72"/>
      <c r="C13" s="24"/>
      <c r="D13" s="24"/>
      <c r="E13" s="24"/>
      <c r="F13" s="358"/>
      <c r="G13" s="358"/>
      <c r="H13" s="358"/>
      <c r="I13" s="358"/>
      <c r="J13" s="358"/>
      <c r="K13" s="72"/>
    </row>
    <row r="14" spans="2:11" ht="24.95" customHeight="1">
      <c r="B14" s="72"/>
      <c r="C14" s="24"/>
      <c r="D14" s="24"/>
      <c r="E14" s="24"/>
      <c r="F14" s="358"/>
      <c r="G14" s="358"/>
      <c r="H14" s="358"/>
      <c r="I14" s="358"/>
      <c r="J14" s="358"/>
      <c r="K14" s="72"/>
    </row>
    <row r="15" spans="2:11" ht="24.95" customHeight="1">
      <c r="B15" s="72"/>
      <c r="C15" s="24"/>
      <c r="D15" s="24"/>
      <c r="E15" s="24"/>
      <c r="F15" s="358"/>
      <c r="G15" s="358"/>
      <c r="H15" s="358"/>
      <c r="I15" s="358"/>
      <c r="J15" s="358"/>
      <c r="K15" s="72"/>
    </row>
    <row r="16" spans="2:11" ht="24.95" customHeight="1">
      <c r="B16" s="72"/>
      <c r="C16" s="24"/>
      <c r="D16" s="24"/>
      <c r="E16" s="24"/>
      <c r="F16" s="358"/>
      <c r="G16" s="358"/>
      <c r="H16" s="358"/>
      <c r="I16" s="358"/>
      <c r="J16" s="358"/>
      <c r="K16" s="72"/>
    </row>
    <row r="17" spans="2:11" ht="24.95" customHeight="1">
      <c r="B17" s="72"/>
      <c r="C17" s="24"/>
      <c r="D17" s="24"/>
      <c r="E17" s="24"/>
      <c r="F17" s="358"/>
      <c r="G17" s="358"/>
      <c r="H17" s="358"/>
      <c r="I17" s="358"/>
      <c r="J17" s="358"/>
      <c r="K17" s="72"/>
    </row>
    <row r="18" spans="2:11" ht="24.95" customHeight="1">
      <c r="B18" s="72"/>
      <c r="C18" s="24"/>
      <c r="D18" s="24"/>
      <c r="E18" s="24"/>
      <c r="F18" s="358"/>
      <c r="G18" s="358"/>
      <c r="H18" s="358"/>
      <c r="I18" s="358"/>
      <c r="J18" s="358"/>
      <c r="K18" s="72"/>
    </row>
    <row r="19" spans="2:11" ht="24.95" customHeight="1">
      <c r="B19" s="72"/>
      <c r="C19" s="24"/>
      <c r="D19" s="24"/>
      <c r="E19" s="24"/>
      <c r="F19" s="358"/>
      <c r="G19" s="358"/>
      <c r="H19" s="358"/>
      <c r="I19" s="358"/>
      <c r="J19" s="358"/>
      <c r="K19" s="72"/>
    </row>
    <row r="20" spans="2:11" ht="24.95" customHeight="1">
      <c r="B20" s="72"/>
      <c r="C20" s="24"/>
      <c r="D20" s="24"/>
      <c r="E20" s="24"/>
      <c r="F20" s="358"/>
      <c r="G20" s="358"/>
      <c r="H20" s="358"/>
      <c r="I20" s="358"/>
      <c r="J20" s="358"/>
      <c r="K20" s="72"/>
    </row>
    <row r="21" spans="2:11" ht="24.95" customHeight="1">
      <c r="B21" s="72"/>
      <c r="C21" s="24"/>
      <c r="D21" s="24"/>
      <c r="E21" s="24"/>
      <c r="F21" s="358"/>
      <c r="G21" s="358"/>
      <c r="H21" s="358"/>
      <c r="I21" s="358"/>
      <c r="J21" s="358"/>
      <c r="K21" s="72"/>
    </row>
    <row r="22" spans="2:11" ht="24.95" customHeight="1">
      <c r="B22" s="72"/>
      <c r="C22" s="24"/>
      <c r="D22" s="24"/>
      <c r="E22" s="24"/>
      <c r="F22" s="358"/>
      <c r="G22" s="358"/>
      <c r="H22" s="358"/>
      <c r="I22" s="358"/>
      <c r="J22" s="358"/>
      <c r="K22" s="72"/>
    </row>
    <row r="23" spans="2:11" ht="24.95" customHeight="1">
      <c r="B23" s="72"/>
      <c r="C23" s="24"/>
      <c r="D23" s="24"/>
      <c r="E23" s="24"/>
      <c r="F23" s="358"/>
      <c r="G23" s="358"/>
      <c r="H23" s="358"/>
      <c r="I23" s="358"/>
      <c r="J23" s="358"/>
      <c r="K23" s="72"/>
    </row>
    <row r="24" spans="2:11" ht="24.95" customHeight="1">
      <c r="B24" s="72"/>
      <c r="C24" s="24"/>
      <c r="D24" s="24"/>
      <c r="E24" s="24"/>
      <c r="F24" s="358"/>
      <c r="G24" s="358"/>
      <c r="H24" s="358"/>
      <c r="I24" s="358"/>
      <c r="J24" s="358"/>
      <c r="K24" s="72"/>
    </row>
    <row r="25" spans="2:11" ht="24.95" customHeight="1">
      <c r="B25" s="72"/>
      <c r="C25" s="24"/>
      <c r="D25" s="24"/>
      <c r="E25" s="24"/>
      <c r="F25" s="358"/>
      <c r="G25" s="358"/>
      <c r="H25" s="358"/>
      <c r="I25" s="358"/>
      <c r="J25" s="358"/>
      <c r="K25" s="72"/>
    </row>
    <row r="26" spans="2:11" ht="24.95" customHeight="1">
      <c r="B26" s="72"/>
      <c r="C26" s="24"/>
      <c r="D26" s="24"/>
      <c r="E26" s="24"/>
      <c r="F26" s="358"/>
      <c r="G26" s="358"/>
      <c r="H26" s="358"/>
      <c r="I26" s="358"/>
      <c r="J26" s="358"/>
      <c r="K26" s="72"/>
    </row>
    <row r="27" spans="2:11" ht="24.95" customHeight="1">
      <c r="B27" s="72"/>
      <c r="C27" s="24"/>
      <c r="D27" s="24"/>
      <c r="E27" s="24"/>
      <c r="F27" s="358"/>
      <c r="G27" s="358"/>
      <c r="H27" s="358"/>
      <c r="I27" s="358"/>
      <c r="J27" s="358"/>
      <c r="K27" s="72"/>
    </row>
    <row r="28" spans="2:11" ht="24.95" customHeight="1">
      <c r="B28" s="72"/>
      <c r="C28" s="24"/>
      <c r="D28" s="24"/>
      <c r="E28" s="24"/>
      <c r="F28" s="358"/>
      <c r="G28" s="358"/>
      <c r="H28" s="358"/>
      <c r="I28" s="358"/>
      <c r="J28" s="358"/>
      <c r="K28" s="72"/>
    </row>
    <row r="29" spans="2:11" ht="24.95" customHeight="1">
      <c r="B29" s="72"/>
      <c r="C29" s="24"/>
      <c r="D29" s="24"/>
      <c r="E29" s="24"/>
      <c r="F29" s="358"/>
      <c r="G29" s="358"/>
      <c r="H29" s="358"/>
      <c r="I29" s="358"/>
      <c r="J29" s="358"/>
      <c r="K29" s="72"/>
    </row>
    <row r="30" spans="2:11" ht="24.95" customHeight="1">
      <c r="B30" s="72"/>
      <c r="C30" s="24"/>
      <c r="D30" s="24"/>
      <c r="E30" s="24"/>
      <c r="F30" s="358"/>
      <c r="G30" s="358"/>
      <c r="H30" s="358"/>
      <c r="I30" s="358"/>
      <c r="J30" s="358"/>
      <c r="K30" s="72"/>
    </row>
    <row r="31" spans="2:11" ht="24.95" customHeight="1">
      <c r="B31" s="72"/>
      <c r="C31" s="24"/>
      <c r="D31" s="24"/>
      <c r="E31" s="24"/>
      <c r="F31" s="358"/>
      <c r="G31" s="358"/>
      <c r="H31" s="358"/>
      <c r="I31" s="358"/>
      <c r="J31" s="358"/>
      <c r="K31" s="72"/>
    </row>
    <row r="32" spans="2:11">
      <c r="B32" s="72"/>
      <c r="C32" s="72"/>
      <c r="D32" s="72"/>
      <c r="E32" s="72"/>
      <c r="F32" s="433"/>
      <c r="G32" s="433"/>
      <c r="H32" s="433"/>
      <c r="I32" s="433"/>
      <c r="J32" s="433"/>
      <c r="K32" s="72"/>
    </row>
  </sheetData>
  <sheetProtection algorithmName="SHA-512" hashValue="tj8/aTOCXEL6tEPGnN+gJS0bmQbbP/0AD3a3n8Amn+kWqfHba0/5nnVtXg1JC0HZaBWhtyj0LSDeG6I8rFUbQg==" saltValue="hZP33WUbU8Qm5dbML16Nxg==" spinCount="100000" sheet="1" scenarios="1"/>
  <mergeCells count="5">
    <mergeCell ref="E9:E10"/>
    <mergeCell ref="F9:I9"/>
    <mergeCell ref="E4:I4"/>
    <mergeCell ref="E5:I5"/>
    <mergeCell ref="E7:H7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B1:Z26"/>
  <sheetViews>
    <sheetView showGridLines="0" showRowColHeaders="0" workbookViewId="0">
      <selection activeCell="MU13" sqref="MU13"/>
    </sheetView>
  </sheetViews>
  <sheetFormatPr defaultRowHeight="21"/>
  <cols>
    <col min="1" max="1" width="31.625" style="236" customWidth="1"/>
    <col min="2" max="3" width="4.75" style="236" customWidth="1"/>
    <col min="4" max="24" width="4.125" style="236" customWidth="1"/>
    <col min="25" max="26" width="4.5" style="236" customWidth="1"/>
    <col min="27" max="16384" width="9" style="236"/>
  </cols>
  <sheetData>
    <row r="1" spans="2:26"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2:26">
      <c r="B2" s="235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5"/>
    </row>
    <row r="3" spans="2:26">
      <c r="B3" s="235"/>
      <c r="C3" s="237"/>
      <c r="D3" s="780" t="s">
        <v>203</v>
      </c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V3" s="780"/>
      <c r="W3" s="780"/>
      <c r="X3" s="780"/>
      <c r="Y3" s="237"/>
      <c r="Z3" s="235"/>
    </row>
    <row r="4" spans="2:26">
      <c r="B4" s="235"/>
      <c r="C4" s="237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  <c r="Y4" s="237"/>
      <c r="Z4" s="235"/>
    </row>
    <row r="5" spans="2:26">
      <c r="B5" s="235"/>
      <c r="C5" s="237"/>
      <c r="D5" s="781" t="s">
        <v>204</v>
      </c>
      <c r="E5" s="781"/>
      <c r="F5" s="781"/>
      <c r="G5" s="781"/>
      <c r="H5" s="781"/>
      <c r="I5" s="781"/>
      <c r="J5" s="781" t="s">
        <v>205</v>
      </c>
      <c r="K5" s="781"/>
      <c r="L5" s="781"/>
      <c r="M5" s="781"/>
      <c r="N5" s="781"/>
      <c r="O5" s="781"/>
      <c r="P5" s="781"/>
      <c r="Q5" s="781"/>
      <c r="R5" s="781"/>
      <c r="S5" s="781" t="s">
        <v>206</v>
      </c>
      <c r="T5" s="781"/>
      <c r="U5" s="781"/>
      <c r="V5" s="781"/>
      <c r="W5" s="781"/>
      <c r="X5" s="781"/>
      <c r="Y5" s="237"/>
      <c r="Z5" s="235"/>
    </row>
    <row r="6" spans="2:26">
      <c r="B6" s="235"/>
      <c r="C6" s="237"/>
      <c r="D6" s="782">
        <v>4</v>
      </c>
      <c r="E6" s="782"/>
      <c r="F6" s="782"/>
      <c r="G6" s="782"/>
      <c r="H6" s="782"/>
      <c r="I6" s="782"/>
      <c r="J6" s="783" t="s">
        <v>207</v>
      </c>
      <c r="K6" s="783"/>
      <c r="L6" s="783"/>
      <c r="M6" s="783"/>
      <c r="N6" s="783"/>
      <c r="O6" s="783"/>
      <c r="P6" s="783"/>
      <c r="Q6" s="783"/>
      <c r="R6" s="783"/>
      <c r="S6" s="782" t="s">
        <v>208</v>
      </c>
      <c r="T6" s="782"/>
      <c r="U6" s="782"/>
      <c r="V6" s="782"/>
      <c r="W6" s="782"/>
      <c r="X6" s="782"/>
      <c r="Y6" s="237"/>
      <c r="Z6" s="235"/>
    </row>
    <row r="7" spans="2:26">
      <c r="B7" s="235"/>
      <c r="C7" s="237"/>
      <c r="D7" s="782">
        <v>3.5</v>
      </c>
      <c r="E7" s="782"/>
      <c r="F7" s="782"/>
      <c r="G7" s="782"/>
      <c r="H7" s="782"/>
      <c r="I7" s="782"/>
      <c r="J7" s="783" t="s">
        <v>209</v>
      </c>
      <c r="K7" s="783"/>
      <c r="L7" s="783"/>
      <c r="M7" s="783"/>
      <c r="N7" s="783"/>
      <c r="O7" s="783"/>
      <c r="P7" s="783"/>
      <c r="Q7" s="783"/>
      <c r="R7" s="783"/>
      <c r="S7" s="782" t="s">
        <v>210</v>
      </c>
      <c r="T7" s="782"/>
      <c r="U7" s="782"/>
      <c r="V7" s="782"/>
      <c r="W7" s="782"/>
      <c r="X7" s="782"/>
      <c r="Y7" s="237"/>
      <c r="Z7" s="235"/>
    </row>
    <row r="8" spans="2:26">
      <c r="B8" s="235"/>
      <c r="C8" s="237"/>
      <c r="D8" s="782">
        <v>3</v>
      </c>
      <c r="E8" s="782"/>
      <c r="F8" s="782"/>
      <c r="G8" s="782"/>
      <c r="H8" s="782"/>
      <c r="I8" s="782"/>
      <c r="J8" s="783" t="s">
        <v>211</v>
      </c>
      <c r="K8" s="783"/>
      <c r="L8" s="783"/>
      <c r="M8" s="783"/>
      <c r="N8" s="783"/>
      <c r="O8" s="783"/>
      <c r="P8" s="783"/>
      <c r="Q8" s="783"/>
      <c r="R8" s="783"/>
      <c r="S8" s="782" t="s">
        <v>212</v>
      </c>
      <c r="T8" s="782"/>
      <c r="U8" s="782"/>
      <c r="V8" s="782"/>
      <c r="W8" s="782"/>
      <c r="X8" s="782"/>
      <c r="Y8" s="237"/>
      <c r="Z8" s="235"/>
    </row>
    <row r="9" spans="2:26">
      <c r="B9" s="235"/>
      <c r="C9" s="237"/>
      <c r="D9" s="782">
        <v>2.5</v>
      </c>
      <c r="E9" s="782"/>
      <c r="F9" s="782"/>
      <c r="G9" s="782"/>
      <c r="H9" s="782"/>
      <c r="I9" s="782"/>
      <c r="J9" s="783" t="s">
        <v>213</v>
      </c>
      <c r="K9" s="783"/>
      <c r="L9" s="783"/>
      <c r="M9" s="783"/>
      <c r="N9" s="783"/>
      <c r="O9" s="783"/>
      <c r="P9" s="783"/>
      <c r="Q9" s="783"/>
      <c r="R9" s="783"/>
      <c r="S9" s="782" t="s">
        <v>214</v>
      </c>
      <c r="T9" s="782"/>
      <c r="U9" s="782"/>
      <c r="V9" s="782"/>
      <c r="W9" s="782"/>
      <c r="X9" s="782"/>
      <c r="Y9" s="237"/>
      <c r="Z9" s="235"/>
    </row>
    <row r="10" spans="2:26">
      <c r="B10" s="235"/>
      <c r="C10" s="237"/>
      <c r="D10" s="782">
        <v>2</v>
      </c>
      <c r="E10" s="782"/>
      <c r="F10" s="782"/>
      <c r="G10" s="782"/>
      <c r="H10" s="782"/>
      <c r="I10" s="782"/>
      <c r="J10" s="783" t="s">
        <v>215</v>
      </c>
      <c r="K10" s="783"/>
      <c r="L10" s="783"/>
      <c r="M10" s="783"/>
      <c r="N10" s="783"/>
      <c r="O10" s="783"/>
      <c r="P10" s="783"/>
      <c r="Q10" s="783"/>
      <c r="R10" s="783"/>
      <c r="S10" s="782" t="s">
        <v>216</v>
      </c>
      <c r="T10" s="782"/>
      <c r="U10" s="782"/>
      <c r="V10" s="782"/>
      <c r="W10" s="782"/>
      <c r="X10" s="782"/>
      <c r="Y10" s="237"/>
      <c r="Z10" s="235"/>
    </row>
    <row r="11" spans="2:26">
      <c r="B11" s="235"/>
      <c r="C11" s="237"/>
      <c r="D11" s="782">
        <v>1.5</v>
      </c>
      <c r="E11" s="782"/>
      <c r="F11" s="782"/>
      <c r="G11" s="782"/>
      <c r="H11" s="782"/>
      <c r="I11" s="782"/>
      <c r="J11" s="783" t="s">
        <v>217</v>
      </c>
      <c r="K11" s="783"/>
      <c r="L11" s="783"/>
      <c r="M11" s="783"/>
      <c r="N11" s="783"/>
      <c r="O11" s="783"/>
      <c r="P11" s="783"/>
      <c r="Q11" s="783"/>
      <c r="R11" s="783"/>
      <c r="S11" s="782" t="s">
        <v>218</v>
      </c>
      <c r="T11" s="782"/>
      <c r="U11" s="782"/>
      <c r="V11" s="782"/>
      <c r="W11" s="782"/>
      <c r="X11" s="782"/>
      <c r="Y11" s="237"/>
      <c r="Z11" s="235"/>
    </row>
    <row r="12" spans="2:26">
      <c r="B12" s="235"/>
      <c r="C12" s="237"/>
      <c r="D12" s="782">
        <v>1</v>
      </c>
      <c r="E12" s="782"/>
      <c r="F12" s="782"/>
      <c r="G12" s="782"/>
      <c r="H12" s="782"/>
      <c r="I12" s="782"/>
      <c r="J12" s="783" t="s">
        <v>219</v>
      </c>
      <c r="K12" s="783"/>
      <c r="L12" s="783"/>
      <c r="M12" s="783"/>
      <c r="N12" s="783"/>
      <c r="O12" s="783"/>
      <c r="P12" s="783"/>
      <c r="Q12" s="783"/>
      <c r="R12" s="783"/>
      <c r="S12" s="782" t="s">
        <v>220</v>
      </c>
      <c r="T12" s="782"/>
      <c r="U12" s="782"/>
      <c r="V12" s="782"/>
      <c r="W12" s="782"/>
      <c r="X12" s="782"/>
      <c r="Y12" s="237"/>
      <c r="Z12" s="235"/>
    </row>
    <row r="13" spans="2:26">
      <c r="B13" s="235"/>
      <c r="C13" s="237"/>
      <c r="D13" s="782">
        <v>0</v>
      </c>
      <c r="E13" s="782"/>
      <c r="F13" s="782"/>
      <c r="G13" s="782"/>
      <c r="H13" s="782"/>
      <c r="I13" s="782"/>
      <c r="J13" s="783" t="s">
        <v>221</v>
      </c>
      <c r="K13" s="783"/>
      <c r="L13" s="783"/>
      <c r="M13" s="783"/>
      <c r="N13" s="783"/>
      <c r="O13" s="783"/>
      <c r="P13" s="783"/>
      <c r="Q13" s="783"/>
      <c r="R13" s="783"/>
      <c r="S13" s="782" t="s">
        <v>222</v>
      </c>
      <c r="T13" s="782"/>
      <c r="U13" s="782"/>
      <c r="V13" s="782"/>
      <c r="W13" s="782"/>
      <c r="X13" s="782"/>
      <c r="Y13" s="237"/>
      <c r="Z13" s="235"/>
    </row>
    <row r="14" spans="2:26">
      <c r="B14" s="235"/>
      <c r="C14" s="237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9"/>
      <c r="S14" s="239"/>
      <c r="T14" s="239"/>
      <c r="U14" s="239"/>
      <c r="V14" s="239"/>
      <c r="W14" s="240"/>
      <c r="X14" s="240"/>
      <c r="Y14" s="237"/>
      <c r="Z14" s="235"/>
    </row>
    <row r="15" spans="2:26">
      <c r="B15" s="235"/>
      <c r="C15" s="237"/>
      <c r="D15" s="780" t="s">
        <v>137</v>
      </c>
      <c r="E15" s="780"/>
      <c r="F15" s="780"/>
      <c r="G15" s="780"/>
      <c r="H15" s="780"/>
      <c r="I15" s="785" t="s">
        <v>223</v>
      </c>
      <c r="J15" s="785"/>
      <c r="K15" s="785"/>
      <c r="L15" s="785"/>
      <c r="M15" s="785"/>
      <c r="N15" s="785"/>
      <c r="O15" s="785"/>
      <c r="P15" s="785"/>
      <c r="Q15" s="785"/>
      <c r="R15" s="785"/>
      <c r="S15" s="785"/>
      <c r="T15" s="785"/>
      <c r="U15" s="785"/>
      <c r="V15" s="785"/>
      <c r="W15" s="785"/>
      <c r="X15" s="785"/>
      <c r="Y15" s="237"/>
      <c r="Z15" s="235"/>
    </row>
    <row r="16" spans="2:26">
      <c r="B16" s="235"/>
      <c r="C16" s="237"/>
      <c r="D16" s="780" t="s">
        <v>224</v>
      </c>
      <c r="E16" s="780"/>
      <c r="F16" s="780"/>
      <c r="G16" s="780"/>
      <c r="H16" s="780"/>
      <c r="I16" s="784" t="s">
        <v>225</v>
      </c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237"/>
      <c r="Z16" s="235"/>
    </row>
    <row r="17" spans="2:26">
      <c r="B17" s="235"/>
      <c r="C17" s="237"/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2"/>
      <c r="S17" s="242"/>
      <c r="T17" s="242"/>
      <c r="U17" s="241"/>
      <c r="V17" s="241"/>
      <c r="W17" s="238"/>
      <c r="X17" s="238"/>
      <c r="Y17" s="237"/>
      <c r="Z17" s="235"/>
    </row>
    <row r="18" spans="2:26">
      <c r="B18" s="235"/>
      <c r="C18" s="237"/>
      <c r="D18" s="241" t="s">
        <v>226</v>
      </c>
      <c r="E18" s="241"/>
      <c r="F18" s="241"/>
      <c r="G18" s="241"/>
      <c r="H18" s="241"/>
      <c r="I18" s="243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37"/>
      <c r="Z18" s="235"/>
    </row>
    <row r="19" spans="2:26">
      <c r="B19" s="235"/>
      <c r="C19" s="237"/>
      <c r="D19" s="781" t="s">
        <v>116</v>
      </c>
      <c r="E19" s="781"/>
      <c r="F19" s="781"/>
      <c r="G19" s="781"/>
      <c r="H19" s="781"/>
      <c r="I19" s="781"/>
      <c r="J19" s="781" t="s">
        <v>205</v>
      </c>
      <c r="K19" s="781"/>
      <c r="L19" s="781"/>
      <c r="M19" s="781"/>
      <c r="N19" s="781"/>
      <c r="O19" s="781"/>
      <c r="P19" s="781"/>
      <c r="Q19" s="781"/>
      <c r="R19" s="781"/>
      <c r="S19" s="781" t="s">
        <v>206</v>
      </c>
      <c r="T19" s="781"/>
      <c r="U19" s="781"/>
      <c r="V19" s="781"/>
      <c r="W19" s="781"/>
      <c r="X19" s="781"/>
      <c r="Y19" s="237"/>
      <c r="Z19" s="235"/>
    </row>
    <row r="20" spans="2:26">
      <c r="B20" s="235"/>
      <c r="C20" s="237"/>
      <c r="D20" s="782">
        <v>3</v>
      </c>
      <c r="E20" s="782"/>
      <c r="F20" s="782"/>
      <c r="G20" s="782"/>
      <c r="H20" s="782"/>
      <c r="I20" s="782"/>
      <c r="J20" s="782" t="s">
        <v>227</v>
      </c>
      <c r="K20" s="782"/>
      <c r="L20" s="782"/>
      <c r="M20" s="782"/>
      <c r="N20" s="782"/>
      <c r="O20" s="782"/>
      <c r="P20" s="782"/>
      <c r="Q20" s="782"/>
      <c r="R20" s="782"/>
      <c r="S20" s="782" t="s">
        <v>228</v>
      </c>
      <c r="T20" s="782"/>
      <c r="U20" s="782"/>
      <c r="V20" s="782"/>
      <c r="W20" s="782"/>
      <c r="X20" s="782"/>
      <c r="Y20" s="237"/>
      <c r="Z20" s="235"/>
    </row>
    <row r="21" spans="2:26">
      <c r="B21" s="235"/>
      <c r="C21" s="237"/>
      <c r="D21" s="782">
        <v>2</v>
      </c>
      <c r="E21" s="782"/>
      <c r="F21" s="782"/>
      <c r="G21" s="782"/>
      <c r="H21" s="782"/>
      <c r="I21" s="782"/>
      <c r="J21" s="782" t="s">
        <v>229</v>
      </c>
      <c r="K21" s="782"/>
      <c r="L21" s="782"/>
      <c r="M21" s="782"/>
      <c r="N21" s="782"/>
      <c r="O21" s="782"/>
      <c r="P21" s="782"/>
      <c r="Q21" s="782"/>
      <c r="R21" s="782"/>
      <c r="S21" s="782" t="s">
        <v>230</v>
      </c>
      <c r="T21" s="782"/>
      <c r="U21" s="782"/>
      <c r="V21" s="782"/>
      <c r="W21" s="782"/>
      <c r="X21" s="782"/>
      <c r="Y21" s="237"/>
      <c r="Z21" s="235"/>
    </row>
    <row r="22" spans="2:26">
      <c r="B22" s="235"/>
      <c r="C22" s="237"/>
      <c r="D22" s="782">
        <v>1</v>
      </c>
      <c r="E22" s="782"/>
      <c r="F22" s="782"/>
      <c r="G22" s="782"/>
      <c r="H22" s="782"/>
      <c r="I22" s="782"/>
      <c r="J22" s="782" t="s">
        <v>231</v>
      </c>
      <c r="K22" s="782"/>
      <c r="L22" s="782"/>
      <c r="M22" s="782"/>
      <c r="N22" s="782"/>
      <c r="O22" s="782"/>
      <c r="P22" s="782"/>
      <c r="Q22" s="782"/>
      <c r="R22" s="782"/>
      <c r="S22" s="782" t="s">
        <v>232</v>
      </c>
      <c r="T22" s="782"/>
      <c r="U22" s="782"/>
      <c r="V22" s="782"/>
      <c r="W22" s="782"/>
      <c r="X22" s="782"/>
      <c r="Y22" s="237"/>
      <c r="Z22" s="235"/>
    </row>
    <row r="23" spans="2:26">
      <c r="B23" s="235"/>
      <c r="C23" s="237"/>
      <c r="D23" s="782">
        <v>0</v>
      </c>
      <c r="E23" s="782"/>
      <c r="F23" s="782"/>
      <c r="G23" s="782"/>
      <c r="H23" s="782"/>
      <c r="I23" s="782"/>
      <c r="J23" s="782" t="s">
        <v>233</v>
      </c>
      <c r="K23" s="782"/>
      <c r="L23" s="782"/>
      <c r="M23" s="782"/>
      <c r="N23" s="782"/>
      <c r="O23" s="782"/>
      <c r="P23" s="782"/>
      <c r="Q23" s="782"/>
      <c r="R23" s="782"/>
      <c r="S23" s="782" t="s">
        <v>234</v>
      </c>
      <c r="T23" s="782"/>
      <c r="U23" s="782"/>
      <c r="V23" s="782"/>
      <c r="W23" s="782"/>
      <c r="X23" s="782"/>
      <c r="Y23" s="237"/>
      <c r="Z23" s="235"/>
    </row>
    <row r="24" spans="2:26">
      <c r="B24" s="235"/>
      <c r="C24" s="237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37"/>
      <c r="Z24" s="235"/>
    </row>
    <row r="25" spans="2:26">
      <c r="B25" s="235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5"/>
    </row>
    <row r="26" spans="2:26"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</sheetData>
  <sheetProtection algorithmName="SHA-512" hashValue="IMIl5tPeAisi11WpkZoHkiAL3tBR0WFg/84rLiICGRPXJpPOnm9dt/hdED8sHa22d/0B+lhLiUtjBzwLWGVFug==" saltValue="176sPLcRbAs/KjFvu25eaQ==" spinCount="100000" sheet="1" objects="1" scenarios="1" selectLockedCells="1" selectUnlockedCells="1"/>
  <mergeCells count="47">
    <mergeCell ref="D23:I23"/>
    <mergeCell ref="J23:R23"/>
    <mergeCell ref="S23:X23"/>
    <mergeCell ref="D21:I21"/>
    <mergeCell ref="J21:R21"/>
    <mergeCell ref="S21:X21"/>
    <mergeCell ref="D22:I22"/>
    <mergeCell ref="J22:R22"/>
    <mergeCell ref="S22:X22"/>
    <mergeCell ref="D19:I19"/>
    <mergeCell ref="J19:R19"/>
    <mergeCell ref="S19:X19"/>
    <mergeCell ref="D20:I20"/>
    <mergeCell ref="J20:R20"/>
    <mergeCell ref="S20:X20"/>
    <mergeCell ref="D16:H16"/>
    <mergeCell ref="I16:X16"/>
    <mergeCell ref="D11:I11"/>
    <mergeCell ref="J11:R11"/>
    <mergeCell ref="S11:X11"/>
    <mergeCell ref="D12:I12"/>
    <mergeCell ref="J12:R12"/>
    <mergeCell ref="S12:X12"/>
    <mergeCell ref="D13:I13"/>
    <mergeCell ref="J13:R13"/>
    <mergeCell ref="S13:X13"/>
    <mergeCell ref="D15:H15"/>
    <mergeCell ref="I15:X15"/>
    <mergeCell ref="D9:I9"/>
    <mergeCell ref="J9:R9"/>
    <mergeCell ref="S9:X9"/>
    <mergeCell ref="D10:I10"/>
    <mergeCell ref="J10:R10"/>
    <mergeCell ref="S10:X10"/>
    <mergeCell ref="D7:I7"/>
    <mergeCell ref="J7:R7"/>
    <mergeCell ref="S7:X7"/>
    <mergeCell ref="D8:I8"/>
    <mergeCell ref="J8:R8"/>
    <mergeCell ref="S8:X8"/>
    <mergeCell ref="D3:X4"/>
    <mergeCell ref="D5:I5"/>
    <mergeCell ref="J5:R5"/>
    <mergeCell ref="S5:X5"/>
    <mergeCell ref="D6:I6"/>
    <mergeCell ref="J6:R6"/>
    <mergeCell ref="S6:X6"/>
  </mergeCells>
  <pageMargins left="0.51181102362204722" right="0.31496062992125984" top="0.55118110236220474" bottom="0.35433070866141736" header="0.31496062992125984" footer="0.31496062992125984"/>
  <pageSetup paperSize="9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E7"/>
  <sheetViews>
    <sheetView workbookViewId="0">
      <selection activeCell="G18" sqref="G18"/>
    </sheetView>
  </sheetViews>
  <sheetFormatPr defaultRowHeight="14.25"/>
  <cols>
    <col min="2" max="5" width="13" customWidth="1"/>
  </cols>
  <sheetData>
    <row r="1" spans="2:5" ht="21">
      <c r="B1" s="786" t="s">
        <v>117</v>
      </c>
      <c r="C1" s="787"/>
      <c r="D1" s="787"/>
      <c r="E1" s="787"/>
    </row>
    <row r="2" spans="2:5" ht="21">
      <c r="B2" s="788" t="s">
        <v>118</v>
      </c>
      <c r="C2" s="789"/>
      <c r="D2" s="790" t="s">
        <v>9</v>
      </c>
      <c r="E2" s="790" t="s">
        <v>94</v>
      </c>
    </row>
    <row r="3" spans="2:5" ht="21">
      <c r="B3" s="9" t="s">
        <v>119</v>
      </c>
      <c r="C3" s="10" t="s">
        <v>120</v>
      </c>
      <c r="D3" s="790"/>
      <c r="E3" s="790"/>
    </row>
    <row r="4" spans="2:5" ht="21">
      <c r="B4" s="11">
        <v>2.5</v>
      </c>
      <c r="C4" s="11">
        <v>3</v>
      </c>
      <c r="D4" s="9">
        <v>3</v>
      </c>
      <c r="E4" s="9" t="s">
        <v>10</v>
      </c>
    </row>
    <row r="5" spans="2:5" ht="21">
      <c r="B5" s="11">
        <v>1.5</v>
      </c>
      <c r="C5" s="11">
        <v>2.4900000000000002</v>
      </c>
      <c r="D5" s="9">
        <v>2</v>
      </c>
      <c r="E5" s="9" t="s">
        <v>11</v>
      </c>
    </row>
    <row r="6" spans="2:5" ht="21">
      <c r="B6" s="11">
        <v>1</v>
      </c>
      <c r="C6" s="11">
        <v>1.49</v>
      </c>
      <c r="D6" s="9">
        <v>1</v>
      </c>
      <c r="E6" s="9" t="s">
        <v>12</v>
      </c>
    </row>
    <row r="7" spans="2:5" ht="21">
      <c r="B7" s="11">
        <v>0</v>
      </c>
      <c r="C7" s="11">
        <v>0.99</v>
      </c>
      <c r="D7" s="9">
        <v>0</v>
      </c>
      <c r="E7" s="12" t="s">
        <v>13</v>
      </c>
    </row>
  </sheetData>
  <protectedRanges>
    <protectedRange sqref="B4:C7" name="ช่วง2"/>
  </protectedRanges>
  <mergeCells count="4">
    <mergeCell ref="B1:E1"/>
    <mergeCell ref="B2:C2"/>
    <mergeCell ref="D2:D3"/>
    <mergeCell ref="E2:E3"/>
  </mergeCells>
  <dataValidations count="1">
    <dataValidation type="decimal" allowBlank="1" showInputMessage="1" showErrorMessage="1" sqref="B4:C7">
      <formula1>0</formula1>
      <formula2>3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AE19"/>
  <sheetViews>
    <sheetView showGridLines="0" showRowColHeaders="0" zoomScaleNormal="100" workbookViewId="0">
      <selection activeCell="T5" sqref="T5:X5"/>
    </sheetView>
  </sheetViews>
  <sheetFormatPr defaultRowHeight="14.25"/>
  <cols>
    <col min="1" max="1" width="3.875" style="7" customWidth="1"/>
    <col min="2" max="7" width="5.625" style="7" customWidth="1"/>
    <col min="8" max="8" width="6.5" style="7" customWidth="1"/>
    <col min="9" max="9" width="4.875" style="7" customWidth="1"/>
    <col min="10" max="11" width="4.25" style="7" customWidth="1"/>
    <col min="12" max="12" width="6.75" style="7" customWidth="1"/>
    <col min="13" max="14" width="5.625" style="7" customWidth="1"/>
    <col min="15" max="15" width="6.625" style="7" customWidth="1"/>
    <col min="16" max="16" width="2.875" style="7" customWidth="1"/>
    <col min="17" max="19" width="5.625" style="7" customWidth="1"/>
    <col min="20" max="21" width="5.375" style="7" customWidth="1"/>
    <col min="22" max="23" width="5.625" style="7" customWidth="1"/>
    <col min="24" max="24" width="8" style="7" customWidth="1"/>
    <col min="25" max="26" width="4.875" style="7" customWidth="1"/>
    <col min="27" max="30" width="5.625" style="7" customWidth="1"/>
    <col min="31" max="31" width="3.875" style="7" customWidth="1"/>
    <col min="32" max="16384" width="9" style="7"/>
  </cols>
  <sheetData>
    <row r="1" spans="1:31" ht="15" customHeight="1">
      <c r="A1" s="212"/>
      <c r="B1" s="21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213"/>
      <c r="Q1" s="212"/>
      <c r="R1" s="212"/>
      <c r="S1" s="212"/>
      <c r="T1" s="522"/>
      <c r="U1" s="522"/>
      <c r="V1" s="522"/>
      <c r="W1" s="522"/>
      <c r="X1" s="522"/>
      <c r="Y1" s="522"/>
      <c r="Z1" s="522"/>
      <c r="AA1" s="522"/>
      <c r="AB1" s="214"/>
      <c r="AC1" s="214"/>
      <c r="AD1" s="214"/>
      <c r="AE1" s="214"/>
    </row>
    <row r="2" spans="1:31" ht="15" customHeight="1">
      <c r="A2" s="212"/>
      <c r="B2" s="21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213"/>
      <c r="Q2" s="212"/>
      <c r="R2" s="212"/>
      <c r="S2" s="212"/>
      <c r="T2" s="522"/>
      <c r="U2" s="522"/>
      <c r="V2" s="522"/>
      <c r="W2" s="522"/>
      <c r="X2" s="522"/>
      <c r="Y2" s="522"/>
      <c r="Z2" s="522"/>
      <c r="AA2" s="522"/>
      <c r="AB2" s="214"/>
      <c r="AC2" s="214"/>
      <c r="AD2" s="214"/>
      <c r="AE2" s="214"/>
    </row>
    <row r="3" spans="1:31" ht="59.25" customHeight="1">
      <c r="A3" s="212"/>
      <c r="B3" s="212"/>
      <c r="C3" s="523"/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213"/>
      <c r="Q3" s="212"/>
      <c r="R3" s="212"/>
      <c r="S3" s="212"/>
      <c r="T3" s="522"/>
      <c r="U3" s="522"/>
      <c r="V3" s="522"/>
      <c r="W3" s="522"/>
      <c r="X3" s="522"/>
      <c r="Y3" s="522"/>
      <c r="Z3" s="522"/>
      <c r="AA3" s="522"/>
      <c r="AB3" s="214"/>
      <c r="AC3" s="214"/>
      <c r="AD3" s="214"/>
      <c r="AE3" s="214"/>
    </row>
    <row r="4" spans="1:31" ht="21">
      <c r="A4" s="212"/>
      <c r="B4" s="524" t="s">
        <v>162</v>
      </c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219"/>
      <c r="Q4" s="525" t="s">
        <v>163</v>
      </c>
      <c r="R4" s="526"/>
      <c r="S4" s="526"/>
      <c r="T4" s="526"/>
      <c r="U4" s="526"/>
      <c r="V4" s="527"/>
      <c r="W4" s="527"/>
      <c r="X4" s="527"/>
      <c r="Y4" s="527"/>
      <c r="Z4" s="527"/>
      <c r="AA4" s="527"/>
      <c r="AB4" s="527"/>
      <c r="AC4" s="527"/>
      <c r="AD4" s="528"/>
      <c r="AE4" s="214"/>
    </row>
    <row r="5" spans="1:31" ht="21">
      <c r="A5" s="212"/>
      <c r="B5" s="510" t="s">
        <v>0</v>
      </c>
      <c r="C5" s="510"/>
      <c r="D5" s="510"/>
      <c r="E5" s="516" t="s">
        <v>249</v>
      </c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220"/>
      <c r="Q5" s="510" t="s">
        <v>238</v>
      </c>
      <c r="R5" s="510"/>
      <c r="S5" s="510"/>
      <c r="T5" s="532">
        <v>243389</v>
      </c>
      <c r="U5" s="533"/>
      <c r="V5" s="533"/>
      <c r="W5" s="533"/>
      <c r="X5" s="534"/>
      <c r="Y5" s="492" t="s">
        <v>165</v>
      </c>
      <c r="Z5" s="492"/>
      <c r="AA5" s="397">
        <v>31</v>
      </c>
      <c r="AB5" s="521" t="s">
        <v>59</v>
      </c>
      <c r="AC5" s="521"/>
      <c r="AD5" s="397">
        <v>2567</v>
      </c>
      <c r="AE5" s="214"/>
    </row>
    <row r="6" spans="1:31" ht="21">
      <c r="A6" s="212"/>
      <c r="B6" s="510" t="s">
        <v>55</v>
      </c>
      <c r="C6" s="510"/>
      <c r="D6" s="510"/>
      <c r="E6" s="520" t="s">
        <v>195</v>
      </c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220"/>
      <c r="Q6" s="510" t="s">
        <v>164</v>
      </c>
      <c r="R6" s="510"/>
      <c r="S6" s="510"/>
      <c r="T6" s="521">
        <v>1</v>
      </c>
      <c r="U6" s="521"/>
      <c r="V6" s="492" t="s">
        <v>4</v>
      </c>
      <c r="W6" s="492"/>
      <c r="X6" s="398">
        <v>2566</v>
      </c>
      <c r="Y6" s="246"/>
      <c r="Z6" s="247"/>
      <c r="AA6" s="247"/>
      <c r="AB6" s="247"/>
      <c r="AC6" s="247"/>
      <c r="AD6" s="248"/>
      <c r="AE6" s="214"/>
    </row>
    <row r="7" spans="1:31" ht="21">
      <c r="A7" s="212"/>
      <c r="B7" s="510" t="s">
        <v>1</v>
      </c>
      <c r="C7" s="510"/>
      <c r="D7" s="510"/>
      <c r="E7" s="517" t="s">
        <v>192</v>
      </c>
      <c r="F7" s="518"/>
      <c r="G7" s="519"/>
      <c r="H7" s="211" t="s">
        <v>2</v>
      </c>
      <c r="I7" s="517" t="s">
        <v>182</v>
      </c>
      <c r="J7" s="518"/>
      <c r="K7" s="519"/>
      <c r="L7" s="211" t="s">
        <v>3</v>
      </c>
      <c r="M7" s="517" t="s">
        <v>166</v>
      </c>
      <c r="N7" s="518"/>
      <c r="O7" s="519"/>
      <c r="P7" s="220"/>
      <c r="Q7" s="510" t="s">
        <v>7</v>
      </c>
      <c r="R7" s="510"/>
      <c r="S7" s="510"/>
      <c r="T7" s="500" t="s">
        <v>236</v>
      </c>
      <c r="U7" s="502"/>
      <c r="V7" s="492" t="s">
        <v>121</v>
      </c>
      <c r="W7" s="492"/>
      <c r="X7" s="529" t="s">
        <v>184</v>
      </c>
      <c r="Y7" s="530"/>
      <c r="Z7" s="530"/>
      <c r="AA7" s="530"/>
      <c r="AB7" s="530"/>
      <c r="AC7" s="530"/>
      <c r="AD7" s="531"/>
      <c r="AE7" s="214"/>
    </row>
    <row r="8" spans="1:31" ht="21">
      <c r="A8" s="212"/>
      <c r="B8" s="510" t="s">
        <v>56</v>
      </c>
      <c r="C8" s="510"/>
      <c r="D8" s="510"/>
      <c r="E8" s="494" t="s">
        <v>178</v>
      </c>
      <c r="F8" s="494"/>
      <c r="G8" s="494"/>
      <c r="H8" s="494"/>
      <c r="I8" s="494"/>
      <c r="J8" s="492" t="s">
        <v>167</v>
      </c>
      <c r="K8" s="492"/>
      <c r="L8" s="494" t="s">
        <v>168</v>
      </c>
      <c r="M8" s="494"/>
      <c r="N8" s="494"/>
      <c r="O8" s="494"/>
      <c r="P8" s="220"/>
      <c r="Q8" s="510" t="s">
        <v>123</v>
      </c>
      <c r="R8" s="510"/>
      <c r="S8" s="510"/>
      <c r="T8" s="500" t="s">
        <v>185</v>
      </c>
      <c r="U8" s="501"/>
      <c r="V8" s="501"/>
      <c r="W8" s="501"/>
      <c r="X8" s="502"/>
      <c r="Y8" s="538" t="s">
        <v>247</v>
      </c>
      <c r="Z8" s="539"/>
      <c r="AA8" s="539"/>
      <c r="AB8" s="540"/>
      <c r="AC8" s="535">
        <v>80</v>
      </c>
      <c r="AD8" s="535"/>
      <c r="AE8" s="214"/>
    </row>
    <row r="9" spans="1:31" ht="21">
      <c r="A9" s="212"/>
      <c r="B9" s="510" t="s">
        <v>170</v>
      </c>
      <c r="C9" s="510"/>
      <c r="D9" s="510"/>
      <c r="E9" s="494"/>
      <c r="F9" s="494"/>
      <c r="G9" s="494"/>
      <c r="H9" s="494"/>
      <c r="I9" s="494"/>
      <c r="J9" s="492" t="s">
        <v>167</v>
      </c>
      <c r="K9" s="492"/>
      <c r="L9" s="515" t="s">
        <v>171</v>
      </c>
      <c r="M9" s="515"/>
      <c r="N9" s="515"/>
      <c r="O9" s="515"/>
      <c r="P9" s="220"/>
      <c r="Q9" s="510" t="s">
        <v>36</v>
      </c>
      <c r="R9" s="510"/>
      <c r="S9" s="510"/>
      <c r="T9" s="494" t="s">
        <v>186</v>
      </c>
      <c r="U9" s="494"/>
      <c r="V9" s="494"/>
      <c r="W9" s="494"/>
      <c r="X9" s="494"/>
      <c r="Y9" s="492" t="s">
        <v>169</v>
      </c>
      <c r="Z9" s="492"/>
      <c r="AA9" s="494">
        <v>3.5</v>
      </c>
      <c r="AB9" s="494"/>
      <c r="AC9" s="494"/>
      <c r="AD9" s="494"/>
      <c r="AE9" s="214"/>
    </row>
    <row r="10" spans="1:31" ht="21">
      <c r="A10" s="212"/>
      <c r="B10" s="510" t="s">
        <v>174</v>
      </c>
      <c r="C10" s="510"/>
      <c r="D10" s="510"/>
      <c r="E10" s="494" t="s">
        <v>191</v>
      </c>
      <c r="F10" s="494"/>
      <c r="G10" s="494"/>
      <c r="H10" s="494"/>
      <c r="I10" s="494"/>
      <c r="J10" s="492" t="s">
        <v>167</v>
      </c>
      <c r="K10" s="492"/>
      <c r="L10" s="511" t="s">
        <v>6</v>
      </c>
      <c r="M10" s="511"/>
      <c r="N10" s="511"/>
      <c r="O10" s="511"/>
      <c r="P10" s="220"/>
      <c r="Q10" s="512" t="s">
        <v>175</v>
      </c>
      <c r="R10" s="513"/>
      <c r="S10" s="513"/>
      <c r="T10" s="513"/>
      <c r="U10" s="513"/>
      <c r="V10" s="513"/>
      <c r="W10" s="513"/>
      <c r="X10" s="513"/>
      <c r="Y10" s="513"/>
      <c r="Z10" s="514"/>
      <c r="AA10" s="222">
        <v>70</v>
      </c>
      <c r="AB10" s="92" t="s">
        <v>176</v>
      </c>
      <c r="AC10" s="222">
        <v>30</v>
      </c>
      <c r="AD10" s="105"/>
      <c r="AE10" s="214"/>
    </row>
    <row r="11" spans="1:31" ht="21">
      <c r="A11" s="212"/>
      <c r="B11" s="505"/>
      <c r="C11" s="506"/>
      <c r="D11" s="506"/>
      <c r="E11" s="507"/>
      <c r="F11" s="507"/>
      <c r="G11" s="507"/>
      <c r="H11" s="507"/>
      <c r="I11" s="507"/>
      <c r="J11" s="508"/>
      <c r="K11" s="508"/>
      <c r="L11" s="507"/>
      <c r="M11" s="507"/>
      <c r="N11" s="507"/>
      <c r="O11" s="509"/>
      <c r="P11" s="219"/>
      <c r="Q11" s="498" t="s">
        <v>172</v>
      </c>
      <c r="R11" s="537"/>
      <c r="S11" s="537"/>
      <c r="T11" s="493" t="s">
        <v>178</v>
      </c>
      <c r="U11" s="493"/>
      <c r="V11" s="493"/>
      <c r="W11" s="493"/>
      <c r="X11" s="493"/>
      <c r="Y11" s="492" t="s">
        <v>167</v>
      </c>
      <c r="Z11" s="492"/>
      <c r="AA11" s="493" t="s">
        <v>183</v>
      </c>
      <c r="AB11" s="493"/>
      <c r="AC11" s="493"/>
      <c r="AD11" s="493"/>
      <c r="AE11" s="214"/>
    </row>
    <row r="12" spans="1:31" ht="21">
      <c r="A12" s="212"/>
      <c r="B12" s="93"/>
      <c r="C12" s="94"/>
      <c r="D12" s="94"/>
      <c r="E12" s="94"/>
      <c r="F12" s="94"/>
      <c r="G12" s="94"/>
      <c r="H12" s="94"/>
      <c r="I12" s="95"/>
      <c r="J12" s="95"/>
      <c r="K12" s="95"/>
      <c r="L12" s="95"/>
      <c r="M12" s="95"/>
      <c r="N12" s="95"/>
      <c r="O12" s="96"/>
      <c r="P12" s="217"/>
      <c r="Q12" s="536" t="s">
        <v>177</v>
      </c>
      <c r="R12" s="527"/>
      <c r="S12" s="527"/>
      <c r="T12" s="527"/>
      <c r="U12" s="527"/>
      <c r="V12" s="527"/>
      <c r="W12" s="527"/>
      <c r="X12" s="527"/>
      <c r="Y12" s="527"/>
      <c r="Z12" s="527"/>
      <c r="AA12" s="527"/>
      <c r="AB12" s="527"/>
      <c r="AC12" s="527"/>
      <c r="AD12" s="528"/>
      <c r="AE12" s="214"/>
    </row>
    <row r="13" spans="1:31" ht="21">
      <c r="A13" s="212"/>
      <c r="B13" s="97"/>
      <c r="C13" s="98"/>
      <c r="D13" s="76"/>
      <c r="E13" s="76"/>
      <c r="F13" s="76"/>
      <c r="G13" s="76"/>
      <c r="H13" s="97"/>
      <c r="I13" s="99"/>
      <c r="J13" s="97"/>
      <c r="K13" s="97"/>
      <c r="L13" s="97"/>
      <c r="M13" s="97"/>
      <c r="N13" s="99"/>
      <c r="O13" s="99"/>
      <c r="P13" s="217"/>
      <c r="Q13" s="510" t="s">
        <v>54</v>
      </c>
      <c r="R13" s="510"/>
      <c r="S13" s="510"/>
      <c r="T13" s="494" t="s">
        <v>237</v>
      </c>
      <c r="U13" s="494"/>
      <c r="V13" s="494"/>
      <c r="W13" s="494"/>
      <c r="X13" s="494"/>
      <c r="Y13" s="498" t="s">
        <v>49</v>
      </c>
      <c r="Z13" s="537"/>
      <c r="AA13" s="499"/>
      <c r="AB13" s="503">
        <v>40</v>
      </c>
      <c r="AC13" s="504"/>
      <c r="AD13" s="245" t="s">
        <v>135</v>
      </c>
      <c r="AE13" s="214"/>
    </row>
    <row r="14" spans="1:31" ht="21">
      <c r="A14" s="212"/>
      <c r="B14" s="97"/>
      <c r="C14" s="76"/>
      <c r="D14" s="76"/>
      <c r="E14" s="76"/>
      <c r="F14" s="76"/>
      <c r="G14" s="76"/>
      <c r="H14" s="100"/>
      <c r="I14" s="100"/>
      <c r="J14" s="97"/>
      <c r="K14" s="97"/>
      <c r="L14" s="101"/>
      <c r="M14" s="99"/>
      <c r="N14" s="99"/>
      <c r="O14" s="101"/>
      <c r="P14" s="220"/>
      <c r="Q14" s="495" t="s">
        <v>5</v>
      </c>
      <c r="R14" s="496"/>
      <c r="S14" s="497"/>
      <c r="T14" s="500" t="s">
        <v>178</v>
      </c>
      <c r="U14" s="501"/>
      <c r="V14" s="501"/>
      <c r="W14" s="501"/>
      <c r="X14" s="502"/>
      <c r="Y14" s="498" t="s">
        <v>167</v>
      </c>
      <c r="Z14" s="499"/>
      <c r="AA14" s="500" t="s">
        <v>173</v>
      </c>
      <c r="AB14" s="501"/>
      <c r="AC14" s="501"/>
      <c r="AD14" s="502"/>
      <c r="AE14" s="214"/>
    </row>
    <row r="15" spans="1:31" ht="21">
      <c r="A15" s="212"/>
      <c r="B15" s="97"/>
      <c r="C15" s="76"/>
      <c r="D15" s="76"/>
      <c r="E15" s="76"/>
      <c r="F15" s="76"/>
      <c r="G15" s="76"/>
      <c r="H15" s="100"/>
      <c r="I15" s="100"/>
      <c r="J15" s="97"/>
      <c r="K15" s="97"/>
      <c r="L15" s="100"/>
      <c r="M15" s="100"/>
      <c r="N15" s="100"/>
      <c r="O15" s="100"/>
      <c r="P15" s="220"/>
      <c r="Q15" s="495" t="s">
        <v>5</v>
      </c>
      <c r="R15" s="496"/>
      <c r="S15" s="497"/>
      <c r="T15" s="494"/>
      <c r="U15" s="494"/>
      <c r="V15" s="494"/>
      <c r="W15" s="494"/>
      <c r="X15" s="494"/>
      <c r="Y15" s="498" t="s">
        <v>167</v>
      </c>
      <c r="Z15" s="499"/>
      <c r="AA15" s="500" t="s">
        <v>173</v>
      </c>
      <c r="AB15" s="501"/>
      <c r="AC15" s="501"/>
      <c r="AD15" s="502"/>
      <c r="AE15" s="214"/>
    </row>
    <row r="16" spans="1:31" ht="21">
      <c r="A16" s="212"/>
      <c r="B16" s="97"/>
      <c r="C16" s="76"/>
      <c r="D16" s="76"/>
      <c r="E16" s="76"/>
      <c r="F16" s="76"/>
      <c r="G16" s="76"/>
      <c r="H16" s="100"/>
      <c r="I16" s="100"/>
      <c r="J16" s="97"/>
      <c r="K16" s="97"/>
      <c r="L16" s="100"/>
      <c r="M16" s="100"/>
      <c r="N16" s="100"/>
      <c r="O16" s="100"/>
      <c r="P16" s="220"/>
      <c r="AE16" s="214"/>
    </row>
    <row r="17" spans="1:31" ht="21">
      <c r="A17" s="212"/>
      <c r="B17" s="97"/>
      <c r="C17" s="97"/>
      <c r="D17" s="97"/>
      <c r="E17" s="100"/>
      <c r="F17" s="100"/>
      <c r="G17" s="100"/>
      <c r="H17" s="100"/>
      <c r="I17" s="100"/>
      <c r="J17" s="100"/>
      <c r="K17" s="97"/>
      <c r="L17" s="97"/>
      <c r="M17" s="100"/>
      <c r="N17" s="100"/>
      <c r="O17" s="100"/>
      <c r="P17" s="220"/>
      <c r="Q17" s="93"/>
      <c r="R17" s="94"/>
      <c r="S17" s="94"/>
      <c r="T17" s="94"/>
      <c r="U17" s="94"/>
      <c r="V17" s="102"/>
      <c r="W17" s="103"/>
      <c r="X17" s="103"/>
      <c r="Y17" s="103"/>
      <c r="Z17" s="103"/>
      <c r="AA17" s="104"/>
      <c r="AB17" s="106"/>
      <c r="AC17" s="106"/>
      <c r="AD17" s="107"/>
      <c r="AE17" s="214"/>
    </row>
    <row r="18" spans="1:31" ht="21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3"/>
      <c r="Q18" s="212"/>
      <c r="R18" s="212"/>
      <c r="S18" s="212"/>
      <c r="T18" s="215"/>
      <c r="U18" s="212"/>
      <c r="V18" s="213"/>
      <c r="W18" s="216"/>
      <c r="X18" s="216"/>
      <c r="Y18" s="216"/>
      <c r="Z18" s="216"/>
      <c r="AA18" s="217"/>
      <c r="AB18" s="218"/>
      <c r="AC18" s="214"/>
      <c r="AD18" s="214"/>
      <c r="AE18" s="214"/>
    </row>
    <row r="19" spans="1:31">
      <c r="W19" s="25"/>
      <c r="X19" s="25"/>
      <c r="Y19" s="25"/>
      <c r="Z19" s="25"/>
      <c r="AA19" s="25"/>
    </row>
  </sheetData>
  <sheetProtection algorithmName="SHA-512" hashValue="H/wd/CxA78xndRrh9qXx6OVNM4rYQA8sYwpzA4dMIXL0YuKr2wuNUMf53NSJID252c/Kl1Dpj3QH0ZGhF2BCiA==" saltValue="Rf7lvbvXLEnj629AjKsR6Q==" spinCount="100000" sheet="1" objects="1" scenarios="1" selectLockedCells="1"/>
  <mergeCells count="67">
    <mergeCell ref="X7:AD7"/>
    <mergeCell ref="T5:X5"/>
    <mergeCell ref="T7:U7"/>
    <mergeCell ref="Q14:S14"/>
    <mergeCell ref="Y14:Z14"/>
    <mergeCell ref="T14:X14"/>
    <mergeCell ref="AA14:AD14"/>
    <mergeCell ref="AB5:AC5"/>
    <mergeCell ref="AC8:AD8"/>
    <mergeCell ref="Q12:AD12"/>
    <mergeCell ref="Y13:AA13"/>
    <mergeCell ref="Q13:S13"/>
    <mergeCell ref="T13:X13"/>
    <mergeCell ref="Y8:AB8"/>
    <mergeCell ref="Q11:S11"/>
    <mergeCell ref="T11:X11"/>
    <mergeCell ref="C1:O3"/>
    <mergeCell ref="T1:AA3"/>
    <mergeCell ref="B4:O4"/>
    <mergeCell ref="Q4:U4"/>
    <mergeCell ref="V4:Z4"/>
    <mergeCell ref="AA4:AD4"/>
    <mergeCell ref="B6:D6"/>
    <mergeCell ref="E6:O6"/>
    <mergeCell ref="Q6:S6"/>
    <mergeCell ref="T6:U6"/>
    <mergeCell ref="V6:W6"/>
    <mergeCell ref="B5:D5"/>
    <mergeCell ref="E5:O5"/>
    <mergeCell ref="Q5:S5"/>
    <mergeCell ref="Y5:Z5"/>
    <mergeCell ref="B8:D8"/>
    <mergeCell ref="E8:I8"/>
    <mergeCell ref="J8:K8"/>
    <mergeCell ref="L8:O8"/>
    <mergeCell ref="Q8:S8"/>
    <mergeCell ref="T8:X8"/>
    <mergeCell ref="B7:D7"/>
    <mergeCell ref="E7:G7"/>
    <mergeCell ref="I7:K7"/>
    <mergeCell ref="M7:O7"/>
    <mergeCell ref="Q7:S7"/>
    <mergeCell ref="V7:W7"/>
    <mergeCell ref="B11:D11"/>
    <mergeCell ref="E11:I11"/>
    <mergeCell ref="J11:K11"/>
    <mergeCell ref="L11:O11"/>
    <mergeCell ref="Y9:Z9"/>
    <mergeCell ref="B10:D10"/>
    <mergeCell ref="E10:I10"/>
    <mergeCell ref="J10:K10"/>
    <mergeCell ref="L10:O10"/>
    <mergeCell ref="Q10:Z10"/>
    <mergeCell ref="B9:D9"/>
    <mergeCell ref="E9:I9"/>
    <mergeCell ref="J9:K9"/>
    <mergeCell ref="L9:O9"/>
    <mergeCell ref="Q9:S9"/>
    <mergeCell ref="T9:X9"/>
    <mergeCell ref="Y11:Z11"/>
    <mergeCell ref="AA11:AD11"/>
    <mergeCell ref="AA9:AD9"/>
    <mergeCell ref="Q15:S15"/>
    <mergeCell ref="T15:X15"/>
    <mergeCell ref="Y15:Z15"/>
    <mergeCell ref="AA15:AD15"/>
    <mergeCell ref="AB13:AC13"/>
  </mergeCells>
  <conditionalFormatting sqref="W18 Y18">
    <cfRule type="containsBlanks" dxfId="47" priority="1">
      <formula>LEN(TRIM(W18))=0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7030A0"/>
  </sheetPr>
  <dimension ref="A5:S45"/>
  <sheetViews>
    <sheetView showGridLines="0" showRowColHeaders="0" workbookViewId="0">
      <selection activeCell="G6" sqref="G6"/>
    </sheetView>
  </sheetViews>
  <sheetFormatPr defaultRowHeight="18.75"/>
  <cols>
    <col min="1" max="1" width="11" style="32" customWidth="1"/>
    <col min="2" max="2" width="13.875" style="32" customWidth="1"/>
    <col min="3" max="3" width="17.75" style="32" customWidth="1"/>
    <col min="4" max="4" width="9" style="32"/>
    <col min="5" max="5" width="7.625" style="32" customWidth="1"/>
    <col min="6" max="8" width="13.25" style="32" customWidth="1"/>
    <col min="9" max="9" width="10.625" style="32" customWidth="1"/>
    <col min="10" max="11" width="9" style="32"/>
    <col min="12" max="19" width="12.125" style="32" customWidth="1"/>
    <col min="20" max="16384" width="9" style="32"/>
  </cols>
  <sheetData>
    <row r="5" spans="1:19" s="407" customFormat="1">
      <c r="A5" s="405" t="s">
        <v>19</v>
      </c>
      <c r="B5" s="405" t="s">
        <v>20</v>
      </c>
      <c r="C5" s="406" t="s">
        <v>21</v>
      </c>
      <c r="D5" s="405" t="s">
        <v>22</v>
      </c>
      <c r="E5" s="405" t="s">
        <v>23</v>
      </c>
      <c r="F5" s="405" t="s">
        <v>24</v>
      </c>
      <c r="G5" s="405" t="s">
        <v>25</v>
      </c>
      <c r="H5" s="405" t="s">
        <v>26</v>
      </c>
      <c r="I5" s="405" t="s">
        <v>27</v>
      </c>
      <c r="J5" s="405" t="s">
        <v>28</v>
      </c>
      <c r="K5" s="405" t="s">
        <v>29</v>
      </c>
      <c r="L5" s="405" t="s">
        <v>102</v>
      </c>
      <c r="M5" s="405" t="s">
        <v>103</v>
      </c>
      <c r="N5" s="405" t="s">
        <v>104</v>
      </c>
      <c r="O5" s="405" t="s">
        <v>1</v>
      </c>
      <c r="P5" s="405" t="s">
        <v>105</v>
      </c>
      <c r="Q5" s="405" t="s">
        <v>106</v>
      </c>
      <c r="R5" s="405" t="s">
        <v>107</v>
      </c>
      <c r="S5" s="405" t="s">
        <v>108</v>
      </c>
    </row>
    <row r="6" spans="1:19" s="407" customFormat="1">
      <c r="A6" s="4">
        <v>121</v>
      </c>
      <c r="B6" s="4" t="s">
        <v>155</v>
      </c>
      <c r="C6" s="221">
        <v>1111111111111</v>
      </c>
      <c r="D6" s="4">
        <v>1111</v>
      </c>
      <c r="E6" s="4" t="s">
        <v>156</v>
      </c>
      <c r="F6" s="4" t="s">
        <v>157</v>
      </c>
      <c r="G6" s="4" t="s">
        <v>158</v>
      </c>
      <c r="H6" s="4" t="s">
        <v>155</v>
      </c>
      <c r="I6" s="49">
        <v>240094</v>
      </c>
      <c r="J6" s="462">
        <f>IF(I6="","",DATEDIF(I6,ข้อมูลพื้นฐาน!$T$5,"Y"))</f>
        <v>9</v>
      </c>
      <c r="K6" s="462">
        <f>IF(I6="","",DATEDIF(I6,ข้อมูลพื้นฐาน!$T$5,"YM"))</f>
        <v>0</v>
      </c>
      <c r="L6" s="244" t="s">
        <v>235</v>
      </c>
      <c r="M6" s="4">
        <v>2</v>
      </c>
      <c r="N6" s="4"/>
      <c r="O6" s="4" t="s">
        <v>192</v>
      </c>
      <c r="P6" s="4" t="s">
        <v>193</v>
      </c>
      <c r="Q6" s="4" t="s">
        <v>166</v>
      </c>
      <c r="R6" s="4">
        <v>43000</v>
      </c>
      <c r="S6" s="244">
        <v>1234567898</v>
      </c>
    </row>
    <row r="7" spans="1:19" s="407" customFormat="1">
      <c r="A7" s="4">
        <v>121</v>
      </c>
      <c r="B7" s="4" t="s">
        <v>155</v>
      </c>
      <c r="C7" s="221">
        <v>1111111111122</v>
      </c>
      <c r="D7" s="4">
        <v>1112</v>
      </c>
      <c r="E7" s="4" t="s">
        <v>159</v>
      </c>
      <c r="F7" s="4" t="s">
        <v>160</v>
      </c>
      <c r="G7" s="4" t="s">
        <v>155</v>
      </c>
      <c r="H7" s="4" t="s">
        <v>158</v>
      </c>
      <c r="I7" s="49">
        <v>239822</v>
      </c>
      <c r="J7" s="462">
        <f>IF(I7="","",DATEDIF(I7,ข้อมูลพื้นฐาน!$T$5,"Y"))</f>
        <v>9</v>
      </c>
      <c r="K7" s="462">
        <f>IF(I7="","",DATEDIF(I7,ข้อมูลพื้นฐาน!$T$5,"YM"))</f>
        <v>9</v>
      </c>
      <c r="L7" s="244" t="s">
        <v>239</v>
      </c>
      <c r="M7" s="4">
        <v>3</v>
      </c>
      <c r="N7" s="4"/>
      <c r="O7" s="4" t="s">
        <v>192</v>
      </c>
      <c r="P7" s="4" t="s">
        <v>193</v>
      </c>
      <c r="Q7" s="4" t="s">
        <v>166</v>
      </c>
      <c r="R7" s="4">
        <v>43000</v>
      </c>
      <c r="S7" s="244">
        <v>1234567898</v>
      </c>
    </row>
    <row r="8" spans="1:19" s="407" customFormat="1">
      <c r="A8" s="4">
        <v>121</v>
      </c>
      <c r="B8" s="4" t="s">
        <v>155</v>
      </c>
      <c r="C8" s="221">
        <v>1111111111133</v>
      </c>
      <c r="D8" s="4">
        <v>1113</v>
      </c>
      <c r="E8" s="4" t="s">
        <v>159</v>
      </c>
      <c r="F8" s="4" t="s">
        <v>160</v>
      </c>
      <c r="G8" s="4" t="s">
        <v>161</v>
      </c>
      <c r="H8" s="4" t="s">
        <v>155</v>
      </c>
      <c r="I8" s="49">
        <v>240310</v>
      </c>
      <c r="J8" s="462">
        <v>8</v>
      </c>
      <c r="K8" s="462">
        <f>IF(I8="","",DATEDIF(I8,ข้อมูลพื้นฐาน!$T$5,"YM"))</f>
        <v>5</v>
      </c>
      <c r="L8" s="244" t="s">
        <v>240</v>
      </c>
      <c r="M8" s="4">
        <v>4</v>
      </c>
      <c r="N8" s="4"/>
      <c r="O8" s="4" t="s">
        <v>192</v>
      </c>
      <c r="P8" s="4" t="s">
        <v>193</v>
      </c>
      <c r="Q8" s="4" t="s">
        <v>166</v>
      </c>
      <c r="R8" s="4">
        <v>43000</v>
      </c>
      <c r="S8" s="244">
        <v>1234567898</v>
      </c>
    </row>
    <row r="9" spans="1:19" s="407" customFormat="1">
      <c r="A9" s="4"/>
      <c r="B9" s="4"/>
      <c r="C9" s="221"/>
      <c r="D9" s="4"/>
      <c r="E9" s="4"/>
      <c r="F9" s="4"/>
      <c r="G9" s="4"/>
      <c r="H9" s="4"/>
      <c r="I9" s="49"/>
      <c r="J9" s="462" t="str">
        <f>IF(I9="","",DATEDIF(I9,ข้อมูลพื้นฐาน!$T$5,"Y"))</f>
        <v/>
      </c>
      <c r="K9" s="462" t="str">
        <f>IF(I9="","",DATEDIF(I9,ข้อมูลพื้นฐาน!$T$5,"YM"))</f>
        <v/>
      </c>
      <c r="L9" s="244"/>
      <c r="M9" s="4"/>
      <c r="N9" s="4"/>
      <c r="O9" s="4"/>
      <c r="P9" s="4"/>
      <c r="Q9" s="4"/>
      <c r="R9" s="4"/>
      <c r="S9" s="244"/>
    </row>
    <row r="10" spans="1:19" s="407" customFormat="1">
      <c r="A10" s="4"/>
      <c r="B10" s="4"/>
      <c r="C10" s="221"/>
      <c r="D10" s="4"/>
      <c r="E10" s="4"/>
      <c r="F10" s="4"/>
      <c r="G10" s="4"/>
      <c r="H10" s="4"/>
      <c r="I10" s="49"/>
      <c r="J10" s="462" t="str">
        <f>IF(I10="","",DATEDIF(I10,ข้อมูลพื้นฐาน!$T$5,"Y"))</f>
        <v/>
      </c>
      <c r="K10" s="462" t="str">
        <f>IF(I10="","",DATEDIF(I10,ข้อมูลพื้นฐาน!$T$5,"YM"))</f>
        <v/>
      </c>
      <c r="L10" s="244"/>
      <c r="M10" s="4"/>
      <c r="N10" s="4"/>
      <c r="O10" s="4"/>
      <c r="P10" s="4"/>
      <c r="Q10" s="4"/>
      <c r="R10" s="4"/>
      <c r="S10" s="244"/>
    </row>
    <row r="11" spans="1:19" s="407" customFormat="1">
      <c r="A11" s="4"/>
      <c r="B11" s="4"/>
      <c r="C11" s="221"/>
      <c r="D11" s="4"/>
      <c r="E11" s="4"/>
      <c r="F11" s="4"/>
      <c r="G11" s="4"/>
      <c r="H11" s="4"/>
      <c r="I11" s="49"/>
      <c r="J11" s="462" t="str">
        <f>IF(I11="","",DATEDIF(I11,ข้อมูลพื้นฐาน!$T$5,"Y"))</f>
        <v/>
      </c>
      <c r="K11" s="462" t="str">
        <f>IF(I11="","",DATEDIF(I11,ข้อมูลพื้นฐาน!$T$5,"YM"))</f>
        <v/>
      </c>
      <c r="L11" s="244"/>
      <c r="M11" s="4"/>
      <c r="N11" s="4"/>
      <c r="O11" s="4"/>
      <c r="P11" s="4"/>
      <c r="Q11" s="4"/>
      <c r="R11" s="4"/>
      <c r="S11" s="244"/>
    </row>
    <row r="12" spans="1:19" s="407" customFormat="1">
      <c r="A12" s="4"/>
      <c r="B12" s="4"/>
      <c r="C12" s="221"/>
      <c r="D12" s="4"/>
      <c r="E12" s="4"/>
      <c r="F12" s="4"/>
      <c r="G12" s="4"/>
      <c r="H12" s="4"/>
      <c r="I12" s="49"/>
      <c r="J12" s="462" t="str">
        <f>IF(I12="","",DATEDIF(I12,ข้อมูลพื้นฐาน!$T$5,"Y"))</f>
        <v/>
      </c>
      <c r="K12" s="462" t="str">
        <f>IF(I12="","",DATEDIF(I12,ข้อมูลพื้นฐาน!$T$5,"YM"))</f>
        <v/>
      </c>
      <c r="L12" s="244"/>
      <c r="M12" s="4"/>
      <c r="N12" s="4"/>
      <c r="O12" s="4"/>
      <c r="P12" s="4"/>
      <c r="Q12" s="4"/>
      <c r="R12" s="4"/>
      <c r="S12" s="244"/>
    </row>
    <row r="13" spans="1:19" s="407" customFormat="1">
      <c r="A13" s="4"/>
      <c r="B13" s="4"/>
      <c r="C13" s="221"/>
      <c r="D13" s="4"/>
      <c r="E13" s="4"/>
      <c r="F13" s="4"/>
      <c r="G13" s="4"/>
      <c r="H13" s="4"/>
      <c r="I13" s="49"/>
      <c r="J13" s="462" t="str">
        <f>IF(I13="","",DATEDIF(I13,ข้อมูลพื้นฐาน!$T$5,"Y"))</f>
        <v/>
      </c>
      <c r="K13" s="462" t="str">
        <f>IF(I13="","",DATEDIF(I13,ข้อมูลพื้นฐาน!$T$5,"YM"))</f>
        <v/>
      </c>
      <c r="L13" s="244"/>
      <c r="M13" s="4"/>
      <c r="N13" s="4"/>
      <c r="O13" s="4"/>
      <c r="P13" s="4"/>
      <c r="Q13" s="4"/>
      <c r="R13" s="4"/>
      <c r="S13" s="244"/>
    </row>
    <row r="14" spans="1:19" s="407" customFormat="1">
      <c r="A14" s="4"/>
      <c r="B14" s="4"/>
      <c r="C14" s="221"/>
      <c r="D14" s="4"/>
      <c r="E14" s="4"/>
      <c r="F14" s="4"/>
      <c r="G14" s="4"/>
      <c r="H14" s="4"/>
      <c r="I14" s="49"/>
      <c r="J14" s="462" t="str">
        <f>IF(I14="","",DATEDIF(I14,ข้อมูลพื้นฐาน!$T$5,"Y"))</f>
        <v/>
      </c>
      <c r="K14" s="462" t="str">
        <f>IF(I14="","",DATEDIF(I14,ข้อมูลพื้นฐาน!$T$5,"YM"))</f>
        <v/>
      </c>
      <c r="L14" s="244"/>
      <c r="M14" s="4"/>
      <c r="N14" s="4"/>
      <c r="O14" s="4"/>
      <c r="P14" s="4"/>
      <c r="Q14" s="4"/>
      <c r="R14" s="4"/>
      <c r="S14" s="244"/>
    </row>
    <row r="15" spans="1:19" s="407" customFormat="1">
      <c r="A15" s="4"/>
      <c r="B15" s="4"/>
      <c r="C15" s="221"/>
      <c r="D15" s="4"/>
      <c r="E15" s="4"/>
      <c r="F15" s="4"/>
      <c r="G15" s="4"/>
      <c r="H15" s="4"/>
      <c r="I15" s="49"/>
      <c r="J15" s="462" t="str">
        <f>IF(I15="","",DATEDIF(I15,ข้อมูลพื้นฐาน!$T$5,"Y"))</f>
        <v/>
      </c>
      <c r="K15" s="462" t="str">
        <f>IF(I15="","",DATEDIF(I15,ข้อมูลพื้นฐาน!$T$5,"YM"))</f>
        <v/>
      </c>
      <c r="L15" s="244"/>
      <c r="M15" s="4"/>
      <c r="N15" s="4"/>
      <c r="O15" s="4"/>
      <c r="P15" s="4"/>
      <c r="Q15" s="4"/>
      <c r="R15" s="4"/>
      <c r="S15" s="244"/>
    </row>
    <row r="16" spans="1:19" s="407" customFormat="1">
      <c r="A16" s="4"/>
      <c r="B16" s="4"/>
      <c r="C16" s="221"/>
      <c r="D16" s="4"/>
      <c r="E16" s="4"/>
      <c r="F16" s="4"/>
      <c r="G16" s="4"/>
      <c r="H16" s="4"/>
      <c r="I16" s="49"/>
      <c r="J16" s="462" t="str">
        <f>IF(I16="","",DATEDIF(I16,ข้อมูลพื้นฐาน!$T$5,"Y"))</f>
        <v/>
      </c>
      <c r="K16" s="462" t="str">
        <f>IF(I16="","",DATEDIF(I16,ข้อมูลพื้นฐาน!$T$5,"YM"))</f>
        <v/>
      </c>
      <c r="L16" s="244"/>
      <c r="M16" s="4"/>
      <c r="N16" s="4"/>
      <c r="O16" s="4"/>
      <c r="P16" s="4"/>
      <c r="Q16" s="4"/>
      <c r="R16" s="4"/>
      <c r="S16" s="244"/>
    </row>
    <row r="17" spans="1:19" s="407" customFormat="1">
      <c r="A17" s="4"/>
      <c r="B17" s="4"/>
      <c r="C17" s="221"/>
      <c r="D17" s="4"/>
      <c r="E17" s="4"/>
      <c r="F17" s="4"/>
      <c r="G17" s="4"/>
      <c r="H17" s="4"/>
      <c r="I17" s="49"/>
      <c r="J17" s="462" t="str">
        <f>IF(I17="","",DATEDIF(I17,ข้อมูลพื้นฐาน!$T$5,"Y"))</f>
        <v/>
      </c>
      <c r="K17" s="462" t="str">
        <f>IF(I17="","",DATEDIF(I17,ข้อมูลพื้นฐาน!$T$5,"YM"))</f>
        <v/>
      </c>
      <c r="L17" s="244"/>
      <c r="M17" s="4"/>
      <c r="N17" s="4"/>
      <c r="O17" s="4"/>
      <c r="P17" s="4"/>
      <c r="Q17" s="4"/>
      <c r="R17" s="4"/>
      <c r="S17" s="244"/>
    </row>
    <row r="18" spans="1:19" s="407" customFormat="1">
      <c r="A18" s="4"/>
      <c r="B18" s="4"/>
      <c r="C18" s="221"/>
      <c r="D18" s="4"/>
      <c r="E18" s="4"/>
      <c r="F18" s="4"/>
      <c r="G18" s="4"/>
      <c r="H18" s="4"/>
      <c r="I18" s="49"/>
      <c r="J18" s="462" t="str">
        <f>IF(I18="","",DATEDIF(I18,ข้อมูลพื้นฐาน!$T$5,"Y"))</f>
        <v/>
      </c>
      <c r="K18" s="462" t="str">
        <f>IF(I18="","",DATEDIF(I18,ข้อมูลพื้นฐาน!$T$5,"YM"))</f>
        <v/>
      </c>
      <c r="L18" s="244"/>
      <c r="M18" s="4"/>
      <c r="N18" s="4"/>
      <c r="O18" s="4"/>
      <c r="P18" s="4"/>
      <c r="Q18" s="4"/>
      <c r="R18" s="4"/>
      <c r="S18" s="244"/>
    </row>
    <row r="19" spans="1:19" s="407" customFormat="1">
      <c r="A19" s="4"/>
      <c r="B19" s="4"/>
      <c r="C19" s="221"/>
      <c r="D19" s="4"/>
      <c r="E19" s="4"/>
      <c r="F19" s="4"/>
      <c r="G19" s="4"/>
      <c r="H19" s="4"/>
      <c r="I19" s="49"/>
      <c r="J19" s="462" t="str">
        <f>IF(I19="","",DATEDIF(I19,ข้อมูลพื้นฐาน!$T$5,"Y"))</f>
        <v/>
      </c>
      <c r="K19" s="462" t="str">
        <f>IF(I19="","",DATEDIF(I19,ข้อมูลพื้นฐาน!$T$5,"YM"))</f>
        <v/>
      </c>
      <c r="L19" s="244"/>
      <c r="M19" s="4"/>
      <c r="N19" s="4"/>
      <c r="O19" s="4"/>
      <c r="P19" s="4"/>
      <c r="Q19" s="4"/>
      <c r="R19" s="4"/>
      <c r="S19" s="244"/>
    </row>
    <row r="20" spans="1:19" s="407" customFormat="1">
      <c r="A20" s="4"/>
      <c r="B20" s="4"/>
      <c r="C20" s="221"/>
      <c r="D20" s="4"/>
      <c r="E20" s="4"/>
      <c r="F20" s="4"/>
      <c r="G20" s="4"/>
      <c r="H20" s="4"/>
      <c r="I20" s="49"/>
      <c r="J20" s="462" t="str">
        <f>IF(I20="","",DATEDIF(I20,ข้อมูลพื้นฐาน!$T$5,"Y"))</f>
        <v/>
      </c>
      <c r="K20" s="462" t="str">
        <f>IF(I20="","",DATEDIF(I20,ข้อมูลพื้นฐาน!$T$5,"YM"))</f>
        <v/>
      </c>
      <c r="L20" s="244"/>
      <c r="M20" s="4"/>
      <c r="N20" s="4"/>
      <c r="O20" s="4"/>
      <c r="P20" s="4"/>
      <c r="Q20" s="4"/>
      <c r="R20" s="4"/>
      <c r="S20" s="244"/>
    </row>
    <row r="21" spans="1:19" s="407" customFormat="1">
      <c r="A21" s="4"/>
      <c r="B21" s="4"/>
      <c r="C21" s="221"/>
      <c r="D21" s="4"/>
      <c r="E21" s="4"/>
      <c r="F21" s="4"/>
      <c r="G21" s="4"/>
      <c r="H21" s="4"/>
      <c r="I21" s="49"/>
      <c r="J21" s="462" t="str">
        <f>IF(I21="","",DATEDIF(I21,ข้อมูลพื้นฐาน!$T$5,"Y"))</f>
        <v/>
      </c>
      <c r="K21" s="462" t="str">
        <f>IF(I21="","",DATEDIF(I21,ข้อมูลพื้นฐาน!$T$5,"YM"))</f>
        <v/>
      </c>
      <c r="L21" s="244"/>
      <c r="M21" s="4"/>
      <c r="N21" s="4"/>
      <c r="O21" s="4"/>
      <c r="P21" s="4"/>
      <c r="Q21" s="4"/>
      <c r="R21" s="4"/>
      <c r="S21" s="244"/>
    </row>
    <row r="22" spans="1:19" s="407" customFormat="1">
      <c r="A22" s="4"/>
      <c r="B22" s="4"/>
      <c r="C22" s="221"/>
      <c r="D22" s="4"/>
      <c r="E22" s="4"/>
      <c r="F22" s="4"/>
      <c r="G22" s="4"/>
      <c r="H22" s="4"/>
      <c r="I22" s="49"/>
      <c r="J22" s="462" t="str">
        <f>IF(I22="","",DATEDIF(I22,ข้อมูลพื้นฐาน!$T$5,"Y"))</f>
        <v/>
      </c>
      <c r="K22" s="462" t="str">
        <f>IF(I22="","",DATEDIF(I22,ข้อมูลพื้นฐาน!$T$5,"YM"))</f>
        <v/>
      </c>
      <c r="L22" s="244"/>
      <c r="M22" s="4"/>
      <c r="N22" s="4"/>
      <c r="O22" s="4"/>
      <c r="P22" s="4"/>
      <c r="Q22" s="4"/>
      <c r="R22" s="4"/>
      <c r="S22" s="244"/>
    </row>
    <row r="23" spans="1:19" s="407" customFormat="1">
      <c r="A23" s="4"/>
      <c r="B23" s="4"/>
      <c r="C23" s="221"/>
      <c r="D23" s="4"/>
      <c r="E23" s="4"/>
      <c r="F23" s="4"/>
      <c r="G23" s="4"/>
      <c r="H23" s="4"/>
      <c r="I23" s="49"/>
      <c r="J23" s="462" t="str">
        <f>IF(I23="","",DATEDIF(I23,ข้อมูลพื้นฐาน!$T$5,"Y"))</f>
        <v/>
      </c>
      <c r="K23" s="462" t="str">
        <f>IF(I23="","",DATEDIF(I23,ข้อมูลพื้นฐาน!$T$5,"YM"))</f>
        <v/>
      </c>
      <c r="L23" s="244"/>
      <c r="M23" s="4"/>
      <c r="N23" s="4"/>
      <c r="O23" s="4"/>
      <c r="P23" s="4"/>
      <c r="Q23" s="4"/>
      <c r="R23" s="4"/>
      <c r="S23" s="244"/>
    </row>
    <row r="24" spans="1:19" s="407" customFormat="1">
      <c r="A24" s="4"/>
      <c r="B24" s="4"/>
      <c r="C24" s="221"/>
      <c r="D24" s="4"/>
      <c r="E24" s="4"/>
      <c r="F24" s="4"/>
      <c r="G24" s="4"/>
      <c r="H24" s="4"/>
      <c r="I24" s="49"/>
      <c r="J24" s="462" t="str">
        <f>IF(I24="","",DATEDIF(I24,ข้อมูลพื้นฐาน!$T$5,"Y"))</f>
        <v/>
      </c>
      <c r="K24" s="462" t="str">
        <f>IF(I24="","",DATEDIF(I24,ข้อมูลพื้นฐาน!$T$5,"YM"))</f>
        <v/>
      </c>
      <c r="L24" s="244"/>
      <c r="M24" s="4"/>
      <c r="N24" s="4"/>
      <c r="O24" s="4"/>
      <c r="P24" s="4"/>
      <c r="Q24" s="4"/>
      <c r="R24" s="4"/>
      <c r="S24" s="244"/>
    </row>
    <row r="25" spans="1:19" s="407" customFormat="1">
      <c r="A25" s="4"/>
      <c r="B25" s="4"/>
      <c r="C25" s="221"/>
      <c r="D25" s="4"/>
      <c r="E25" s="4"/>
      <c r="F25" s="4"/>
      <c r="G25" s="4"/>
      <c r="H25" s="4"/>
      <c r="I25" s="49"/>
      <c r="J25" s="462" t="str">
        <f>IF(I25="","",DATEDIF(I25,ข้อมูลพื้นฐาน!$T$5,"Y"))</f>
        <v/>
      </c>
      <c r="K25" s="462" t="str">
        <f>IF(I25="","",DATEDIF(I25,ข้อมูลพื้นฐาน!$T$5,"YM"))</f>
        <v/>
      </c>
      <c r="L25" s="244"/>
      <c r="M25" s="4"/>
      <c r="N25" s="4"/>
      <c r="O25" s="4"/>
      <c r="P25" s="4"/>
      <c r="Q25" s="4"/>
      <c r="R25" s="4"/>
      <c r="S25" s="244"/>
    </row>
    <row r="26" spans="1:19" s="407" customFormat="1">
      <c r="A26" s="4"/>
      <c r="B26" s="4"/>
      <c r="C26" s="221"/>
      <c r="D26" s="4"/>
      <c r="E26" s="4"/>
      <c r="F26" s="4"/>
      <c r="G26" s="4"/>
      <c r="H26" s="4"/>
      <c r="I26" s="49"/>
      <c r="J26" s="462" t="str">
        <f>IF(I26="","",DATEDIF(I26,ข้อมูลพื้นฐาน!$T$5,"Y"))</f>
        <v/>
      </c>
      <c r="K26" s="462" t="str">
        <f>IF(I26="","",DATEDIF(I26,ข้อมูลพื้นฐาน!$T$5,"YM"))</f>
        <v/>
      </c>
      <c r="L26" s="244"/>
      <c r="M26" s="4"/>
      <c r="N26" s="4"/>
      <c r="O26" s="4"/>
      <c r="P26" s="4"/>
      <c r="Q26" s="4"/>
      <c r="R26" s="4"/>
      <c r="S26" s="244"/>
    </row>
    <row r="27" spans="1:19" s="407" customFormat="1">
      <c r="A27" s="4"/>
      <c r="B27" s="4"/>
      <c r="C27" s="221"/>
      <c r="D27" s="4"/>
      <c r="E27" s="4"/>
      <c r="F27" s="4"/>
      <c r="G27" s="4"/>
      <c r="H27" s="4"/>
      <c r="I27" s="49"/>
      <c r="J27" s="462" t="str">
        <f>IF(I27="","",DATEDIF(I27,ข้อมูลพื้นฐาน!$T$5,"Y"))</f>
        <v/>
      </c>
      <c r="K27" s="462" t="str">
        <f>IF(I27="","",DATEDIF(I27,ข้อมูลพื้นฐาน!$T$5,"YM"))</f>
        <v/>
      </c>
      <c r="L27" s="244"/>
      <c r="M27" s="4"/>
      <c r="N27" s="4"/>
      <c r="O27" s="4"/>
      <c r="P27" s="4"/>
      <c r="Q27" s="4"/>
      <c r="R27" s="4"/>
      <c r="S27" s="244"/>
    </row>
    <row r="28" spans="1:19" s="407" customFormat="1">
      <c r="A28" s="4"/>
      <c r="B28" s="4"/>
      <c r="C28" s="221"/>
      <c r="D28" s="4"/>
      <c r="E28" s="4"/>
      <c r="F28" s="4"/>
      <c r="G28" s="4"/>
      <c r="H28" s="4"/>
      <c r="I28" s="49"/>
      <c r="J28" s="462" t="str">
        <f>IF(I28="","",DATEDIF(I28,ข้อมูลพื้นฐาน!$T$5,"Y"))</f>
        <v/>
      </c>
      <c r="K28" s="462" t="str">
        <f>IF(I28="","",DATEDIF(I28,ข้อมูลพื้นฐาน!$T$5,"YM"))</f>
        <v/>
      </c>
      <c r="L28" s="244"/>
      <c r="M28" s="4"/>
      <c r="N28" s="4"/>
      <c r="O28" s="4"/>
      <c r="P28" s="4"/>
      <c r="Q28" s="4"/>
      <c r="R28" s="4"/>
      <c r="S28" s="244"/>
    </row>
    <row r="29" spans="1:19" s="407" customFormat="1">
      <c r="A29" s="4"/>
      <c r="B29" s="4"/>
      <c r="C29" s="221"/>
      <c r="D29" s="4"/>
      <c r="E29" s="4"/>
      <c r="F29" s="4"/>
      <c r="G29" s="4"/>
      <c r="H29" s="4"/>
      <c r="I29" s="49"/>
      <c r="J29" s="462" t="str">
        <f>IF(I29="","",DATEDIF(I29,ข้อมูลพื้นฐาน!$T$5,"Y"))</f>
        <v/>
      </c>
      <c r="K29" s="462" t="str">
        <f>IF(I29="","",DATEDIF(I29,ข้อมูลพื้นฐาน!$T$5,"YM"))</f>
        <v/>
      </c>
      <c r="L29" s="244"/>
      <c r="M29" s="4"/>
      <c r="N29" s="4"/>
      <c r="O29" s="4"/>
      <c r="P29" s="4"/>
      <c r="Q29" s="4"/>
      <c r="R29" s="4"/>
      <c r="S29" s="244"/>
    </row>
    <row r="30" spans="1:19" s="407" customFormat="1">
      <c r="A30" s="4"/>
      <c r="B30" s="4"/>
      <c r="C30" s="221"/>
      <c r="D30" s="4"/>
      <c r="E30" s="4"/>
      <c r="F30" s="4"/>
      <c r="G30" s="4"/>
      <c r="H30" s="4"/>
      <c r="I30" s="49"/>
      <c r="J30" s="462" t="str">
        <f>IF(I30="","",DATEDIF(I30,ข้อมูลพื้นฐาน!$T$5,"Y"))</f>
        <v/>
      </c>
      <c r="K30" s="462" t="str">
        <f>IF(I30="","",DATEDIF(I30,ข้อมูลพื้นฐาน!$T$5,"YM"))</f>
        <v/>
      </c>
      <c r="L30" s="244"/>
      <c r="M30" s="4"/>
      <c r="N30" s="4"/>
      <c r="O30" s="4"/>
      <c r="P30" s="4"/>
      <c r="Q30" s="4"/>
      <c r="R30" s="4"/>
      <c r="S30" s="244"/>
    </row>
    <row r="31" spans="1:19" s="407" customFormat="1">
      <c r="A31" s="4"/>
      <c r="B31" s="4"/>
      <c r="C31" s="221"/>
      <c r="D31" s="4"/>
      <c r="E31" s="4"/>
      <c r="F31" s="4"/>
      <c r="G31" s="4"/>
      <c r="H31" s="4"/>
      <c r="I31" s="49"/>
      <c r="J31" s="462" t="str">
        <f>IF(I31="","",DATEDIF(I31,ข้อมูลพื้นฐาน!$T$5,"Y"))</f>
        <v/>
      </c>
      <c r="K31" s="462" t="str">
        <f>IF(I31="","",DATEDIF(I31,ข้อมูลพื้นฐาน!$T$5,"YM"))</f>
        <v/>
      </c>
      <c r="L31" s="244"/>
      <c r="M31" s="4"/>
      <c r="N31" s="4"/>
      <c r="O31" s="4"/>
      <c r="P31" s="4"/>
      <c r="Q31" s="4"/>
      <c r="R31" s="4"/>
      <c r="S31" s="244"/>
    </row>
    <row r="32" spans="1:19" s="407" customFormat="1">
      <c r="A32" s="4"/>
      <c r="B32" s="4"/>
      <c r="C32" s="221"/>
      <c r="D32" s="4"/>
      <c r="E32" s="4"/>
      <c r="F32" s="4"/>
      <c r="G32" s="4"/>
      <c r="H32" s="4"/>
      <c r="I32" s="49"/>
      <c r="J32" s="462" t="str">
        <f>IF(I32="","",DATEDIF(I32,ข้อมูลพื้นฐาน!$T$5,"Y"))</f>
        <v/>
      </c>
      <c r="K32" s="462" t="str">
        <f>IF(I32="","",DATEDIF(I32,ข้อมูลพื้นฐาน!$T$5,"YM"))</f>
        <v/>
      </c>
      <c r="L32" s="244"/>
      <c r="M32" s="4"/>
      <c r="N32" s="4"/>
      <c r="O32" s="4"/>
      <c r="P32" s="4"/>
      <c r="Q32" s="4"/>
      <c r="R32" s="4"/>
      <c r="S32" s="244"/>
    </row>
    <row r="33" spans="1:19" s="407" customFormat="1">
      <c r="A33" s="4"/>
      <c r="B33" s="4"/>
      <c r="C33" s="221"/>
      <c r="D33" s="4"/>
      <c r="E33" s="4"/>
      <c r="F33" s="4"/>
      <c r="G33" s="4"/>
      <c r="H33" s="4"/>
      <c r="I33" s="49"/>
      <c r="J33" s="462" t="str">
        <f>IF(I33="","",DATEDIF(I33,ข้อมูลพื้นฐาน!$T$5,"Y"))</f>
        <v/>
      </c>
      <c r="K33" s="462" t="str">
        <f>IF(I33="","",DATEDIF(I33,ข้อมูลพื้นฐาน!$T$5,"YM"))</f>
        <v/>
      </c>
      <c r="L33" s="244"/>
      <c r="M33" s="4"/>
      <c r="N33" s="4"/>
      <c r="O33" s="4"/>
      <c r="P33" s="4"/>
      <c r="Q33" s="4"/>
      <c r="R33" s="4"/>
      <c r="S33" s="244"/>
    </row>
    <row r="34" spans="1:19" s="407" customFormat="1">
      <c r="A34" s="4"/>
      <c r="B34" s="4"/>
      <c r="C34" s="221"/>
      <c r="D34" s="4"/>
      <c r="E34" s="4"/>
      <c r="F34" s="4"/>
      <c r="G34" s="4"/>
      <c r="H34" s="4"/>
      <c r="I34" s="49"/>
      <c r="J34" s="462" t="str">
        <f>IF(I34="","",DATEDIF(I34,ข้อมูลพื้นฐาน!$T$5,"Y"))</f>
        <v/>
      </c>
      <c r="K34" s="462" t="str">
        <f>IF(I34="","",DATEDIF(I34,ข้อมูลพื้นฐาน!$T$5,"YM"))</f>
        <v/>
      </c>
      <c r="L34" s="244"/>
      <c r="M34" s="4"/>
      <c r="N34" s="4"/>
      <c r="O34" s="4"/>
      <c r="P34" s="4"/>
      <c r="Q34" s="4"/>
      <c r="R34" s="4"/>
      <c r="S34" s="244"/>
    </row>
    <row r="35" spans="1:19" s="407" customFormat="1">
      <c r="A35" s="4"/>
      <c r="B35" s="4"/>
      <c r="C35" s="221"/>
      <c r="D35" s="4"/>
      <c r="E35" s="4"/>
      <c r="F35" s="4"/>
      <c r="G35" s="4"/>
      <c r="H35" s="4"/>
      <c r="I35" s="49"/>
      <c r="J35" s="462" t="str">
        <f>IF(I35="","",DATEDIF(I35,ข้อมูลพื้นฐาน!$T$5,"Y"))</f>
        <v/>
      </c>
      <c r="K35" s="462" t="str">
        <f>IF(I35="","",DATEDIF(I35,ข้อมูลพื้นฐาน!$T$5,"YM"))</f>
        <v/>
      </c>
      <c r="L35" s="244"/>
      <c r="M35" s="4"/>
      <c r="N35" s="4"/>
      <c r="O35" s="4"/>
      <c r="P35" s="4"/>
      <c r="Q35" s="4"/>
      <c r="R35" s="4"/>
      <c r="S35" s="244"/>
    </row>
    <row r="36" spans="1:19" s="407" customFormat="1">
      <c r="A36" s="4"/>
      <c r="B36" s="4"/>
      <c r="C36" s="221"/>
      <c r="D36" s="4"/>
      <c r="E36" s="4"/>
      <c r="F36" s="4"/>
      <c r="G36" s="4"/>
      <c r="H36" s="4"/>
      <c r="I36" s="49"/>
      <c r="J36" s="462" t="str">
        <f>IF(I36="","",DATEDIF(I36,ข้อมูลพื้นฐาน!$T$5,"Y"))</f>
        <v/>
      </c>
      <c r="K36" s="462" t="str">
        <f>IF(I36="","",DATEDIF(I36,ข้อมูลพื้นฐาน!$T$5,"YM"))</f>
        <v/>
      </c>
      <c r="L36" s="244"/>
      <c r="M36" s="4"/>
      <c r="N36" s="4"/>
      <c r="O36" s="4"/>
      <c r="P36" s="4"/>
      <c r="Q36" s="4"/>
      <c r="R36" s="4"/>
      <c r="S36" s="244"/>
    </row>
    <row r="37" spans="1:19" s="407" customFormat="1">
      <c r="A37" s="4"/>
      <c r="B37" s="4"/>
      <c r="C37" s="221"/>
      <c r="D37" s="4"/>
      <c r="E37" s="4"/>
      <c r="F37" s="4"/>
      <c r="G37" s="4"/>
      <c r="H37" s="4"/>
      <c r="I37" s="49"/>
      <c r="J37" s="462" t="str">
        <f>IF(I37="","",DATEDIF(I37,ข้อมูลพื้นฐาน!$T$5,"Y"))</f>
        <v/>
      </c>
      <c r="K37" s="462" t="str">
        <f>IF(I37="","",DATEDIF(I37,ข้อมูลพื้นฐาน!$T$5,"YM"))</f>
        <v/>
      </c>
      <c r="L37" s="244"/>
      <c r="M37" s="4"/>
      <c r="N37" s="4"/>
      <c r="O37" s="4"/>
      <c r="P37" s="4"/>
      <c r="Q37" s="4"/>
      <c r="R37" s="4"/>
      <c r="S37" s="244"/>
    </row>
    <row r="38" spans="1:19" s="407" customFormat="1">
      <c r="A38" s="4"/>
      <c r="B38" s="4"/>
      <c r="C38" s="221"/>
      <c r="D38" s="4"/>
      <c r="E38" s="4"/>
      <c r="F38" s="4"/>
      <c r="G38" s="4"/>
      <c r="H38" s="4"/>
      <c r="I38" s="49"/>
      <c r="J38" s="462" t="str">
        <f>IF(I38="","",DATEDIF(I38,ข้อมูลพื้นฐาน!$T$5,"Y"))</f>
        <v/>
      </c>
      <c r="K38" s="462" t="str">
        <f>IF(I38="","",DATEDIF(I38,ข้อมูลพื้นฐาน!$T$5,"YM"))</f>
        <v/>
      </c>
      <c r="L38" s="244"/>
      <c r="M38" s="4"/>
      <c r="N38" s="4"/>
      <c r="O38" s="4"/>
      <c r="P38" s="4"/>
      <c r="Q38" s="4"/>
      <c r="R38" s="4"/>
      <c r="S38" s="244"/>
    </row>
    <row r="39" spans="1:19" s="407" customFormat="1">
      <c r="A39" s="4"/>
      <c r="B39" s="4"/>
      <c r="C39" s="221"/>
      <c r="D39" s="4"/>
      <c r="E39" s="4"/>
      <c r="F39" s="4"/>
      <c r="G39" s="4"/>
      <c r="H39" s="4"/>
      <c r="I39" s="49"/>
      <c r="J39" s="462" t="str">
        <f>IF(I39="","",DATEDIF(I39,ข้อมูลพื้นฐาน!$T$5,"Y"))</f>
        <v/>
      </c>
      <c r="K39" s="462" t="str">
        <f>IF(I39="","",DATEDIF(I39,ข้อมูลพื้นฐาน!$T$5,"YM"))</f>
        <v/>
      </c>
      <c r="L39" s="244"/>
      <c r="M39" s="4"/>
      <c r="N39" s="4"/>
      <c r="O39" s="4"/>
      <c r="P39" s="4"/>
      <c r="Q39" s="4"/>
      <c r="R39" s="4"/>
      <c r="S39" s="244"/>
    </row>
    <row r="40" spans="1:19" s="407" customFormat="1">
      <c r="A40" s="4"/>
      <c r="B40" s="4"/>
      <c r="C40" s="221"/>
      <c r="D40" s="4"/>
      <c r="E40" s="4"/>
      <c r="F40" s="4"/>
      <c r="G40" s="4"/>
      <c r="H40" s="4"/>
      <c r="I40" s="49"/>
      <c r="J40" s="462" t="str">
        <f>IF(I40="","",DATEDIF(I40,ข้อมูลพื้นฐาน!$T$5,"Y"))</f>
        <v/>
      </c>
      <c r="K40" s="462" t="str">
        <f>IF(I40="","",DATEDIF(I40,ข้อมูลพื้นฐาน!$T$5,"YM"))</f>
        <v/>
      </c>
      <c r="L40" s="244"/>
      <c r="M40" s="4"/>
      <c r="N40" s="4"/>
      <c r="O40" s="4"/>
      <c r="P40" s="4"/>
      <c r="Q40" s="4"/>
      <c r="R40" s="4"/>
      <c r="S40" s="244"/>
    </row>
    <row r="41" spans="1:19">
      <c r="A41" s="253"/>
      <c r="B41" s="253"/>
      <c r="C41" s="221"/>
      <c r="D41" s="4"/>
      <c r="E41" s="253"/>
      <c r="F41" s="4"/>
      <c r="G41" s="4"/>
      <c r="H41" s="4"/>
      <c r="I41" s="49"/>
      <c r="J41" s="462" t="str">
        <f>IF(I41="","",DATEDIF(I41,ข้อมูลพื้นฐาน!$T$5,"Y"))</f>
        <v/>
      </c>
      <c r="K41" s="462" t="str">
        <f>IF(I41="","",DATEDIF(I41,ข้อมูลพื้นฐาน!$T$5,"YM"))</f>
        <v/>
      </c>
      <c r="L41" s="244"/>
      <c r="M41" s="4"/>
      <c r="N41" s="4"/>
      <c r="O41" s="4"/>
      <c r="P41" s="4"/>
      <c r="Q41" s="4"/>
      <c r="R41" s="4"/>
      <c r="S41" s="244"/>
    </row>
    <row r="42" spans="1:19">
      <c r="A42" s="253"/>
      <c r="B42" s="253"/>
      <c r="C42" s="221"/>
      <c r="D42" s="4"/>
      <c r="E42" s="253"/>
      <c r="F42" s="4"/>
      <c r="G42" s="4"/>
      <c r="H42" s="4"/>
      <c r="I42" s="49"/>
      <c r="J42" s="462" t="str">
        <f>IF(I42="","",DATEDIF(I42,ข้อมูลพื้นฐาน!$T$5,"Y"))</f>
        <v/>
      </c>
      <c r="K42" s="462" t="str">
        <f>IF(I42="","",DATEDIF(I42,ข้อมูลพื้นฐาน!$T$5,"YM"))</f>
        <v/>
      </c>
      <c r="L42" s="244"/>
      <c r="M42" s="4"/>
      <c r="N42" s="4"/>
      <c r="O42" s="4"/>
      <c r="P42" s="4"/>
      <c r="Q42" s="4"/>
      <c r="R42" s="4"/>
      <c r="S42" s="244"/>
    </row>
    <row r="43" spans="1:19">
      <c r="A43" s="253"/>
      <c r="B43" s="253"/>
      <c r="C43" s="221"/>
      <c r="D43" s="4"/>
      <c r="E43" s="253"/>
      <c r="F43" s="4"/>
      <c r="G43" s="4"/>
      <c r="H43" s="4"/>
      <c r="I43" s="49"/>
      <c r="J43" s="462" t="str">
        <f>IF(I43="","",DATEDIF(I43,ข้อมูลพื้นฐาน!$T$5,"Y"))</f>
        <v/>
      </c>
      <c r="K43" s="462" t="str">
        <f>IF(I43="","",DATEDIF(I43,ข้อมูลพื้นฐาน!$T$5,"YM"))</f>
        <v/>
      </c>
      <c r="L43" s="244"/>
      <c r="M43" s="4"/>
      <c r="N43" s="4"/>
      <c r="O43" s="4"/>
      <c r="P43" s="4"/>
      <c r="Q43" s="4"/>
      <c r="R43" s="4"/>
      <c r="S43" s="244"/>
    </row>
    <row r="44" spans="1:19">
      <c r="A44" s="253"/>
      <c r="B44" s="253"/>
      <c r="C44" s="221"/>
      <c r="D44" s="4"/>
      <c r="E44" s="253"/>
      <c r="F44" s="4"/>
      <c r="G44" s="4"/>
      <c r="H44" s="4"/>
      <c r="I44" s="49"/>
      <c r="J44" s="462" t="str">
        <f>IF(I44="","",DATEDIF(I44,ข้อมูลพื้นฐาน!$T$5,"Y"))</f>
        <v/>
      </c>
      <c r="K44" s="462" t="str">
        <f>IF(I44="","",DATEDIF(I44,ข้อมูลพื้นฐาน!$T$5,"YM"))</f>
        <v/>
      </c>
      <c r="L44" s="244"/>
      <c r="M44" s="4"/>
      <c r="N44" s="4"/>
      <c r="O44" s="4"/>
      <c r="P44" s="4"/>
      <c r="Q44" s="4"/>
      <c r="R44" s="4"/>
      <c r="S44" s="244"/>
    </row>
    <row r="45" spans="1:19">
      <c r="A45" s="253"/>
      <c r="B45" s="253"/>
      <c r="C45" s="221"/>
      <c r="D45" s="4"/>
      <c r="E45" s="253"/>
      <c r="F45" s="4"/>
      <c r="G45" s="4"/>
      <c r="H45" s="4"/>
      <c r="I45" s="49"/>
      <c r="J45" s="462" t="str">
        <f>IF(I45="","",DATEDIF(I45,ข้อมูลพื้นฐาน!$T$5,"Y"))</f>
        <v/>
      </c>
      <c r="K45" s="462" t="str">
        <f>IF(I45="","",DATEDIF(I45,ข้อมูลพื้นฐาน!$T$5,"YM"))</f>
        <v/>
      </c>
      <c r="L45" s="244"/>
      <c r="M45" s="4"/>
      <c r="N45" s="4"/>
      <c r="O45" s="4"/>
      <c r="P45" s="4"/>
      <c r="Q45" s="4"/>
      <c r="R45" s="4"/>
      <c r="S45" s="244"/>
    </row>
  </sheetData>
  <sheetProtection algorithmName="SHA-512" hashValue="tfNITwBsOWyWmlXYLRJKt5qzT5zNMEh+Fo33zLRnv6RlAJAL2y686zoLnRkqfHPCGA0ZqYcVQoIsqzCsFarbcA==" saltValue="qeomqtC9t+pEwDLJ2YZsqA==" spinCount="100000" sheet="1" objects="1" scenarios="1" formatCells="0" select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30A0"/>
  </sheetPr>
  <dimension ref="B1:M48"/>
  <sheetViews>
    <sheetView showGridLines="0" showRowColHeaders="0" zoomScaleNormal="100" workbookViewId="0"/>
  </sheetViews>
  <sheetFormatPr defaultRowHeight="18"/>
  <cols>
    <col min="1" max="1" width="28.25" style="50" customWidth="1"/>
    <col min="2" max="3" width="4.375" style="50" customWidth="1"/>
    <col min="4" max="4" width="5.875" style="50" customWidth="1"/>
    <col min="5" max="5" width="10" style="50" customWidth="1"/>
    <col min="6" max="6" width="16.75" style="50" customWidth="1"/>
    <col min="7" max="7" width="29.75" style="50" customWidth="1"/>
    <col min="8" max="8" width="12.625" style="51" customWidth="1"/>
    <col min="9" max="9" width="12.625" style="50" customWidth="1"/>
    <col min="10" max="10" width="4.125" style="50" customWidth="1"/>
    <col min="11" max="11" width="4.375" style="50" customWidth="1"/>
    <col min="12" max="12" width="0.25" style="50" customWidth="1"/>
    <col min="13" max="13" width="9" style="50" hidden="1" customWidth="1"/>
    <col min="14" max="16384" width="9" style="50"/>
  </cols>
  <sheetData>
    <row r="1" spans="2:11" ht="24" customHeight="1">
      <c r="B1" s="166"/>
      <c r="C1" s="167"/>
      <c r="D1" s="167"/>
      <c r="E1" s="167"/>
      <c r="F1" s="167"/>
      <c r="G1" s="167"/>
      <c r="H1" s="168"/>
      <c r="I1" s="167"/>
      <c r="J1" s="167"/>
      <c r="K1" s="166"/>
    </row>
    <row r="2" spans="2:11">
      <c r="B2" s="166"/>
      <c r="C2" s="54"/>
      <c r="D2" s="54"/>
      <c r="E2" s="54"/>
      <c r="F2" s="54"/>
      <c r="G2" s="54"/>
      <c r="H2" s="55"/>
      <c r="I2" s="54"/>
      <c r="J2" s="54"/>
      <c r="K2" s="166"/>
    </row>
    <row r="3" spans="2:11" ht="22.5" customHeight="1">
      <c r="B3" s="166"/>
      <c r="C3" s="54"/>
      <c r="D3" s="541" t="s">
        <v>109</v>
      </c>
      <c r="E3" s="541"/>
      <c r="F3" s="541"/>
      <c r="G3" s="541"/>
      <c r="H3" s="541"/>
      <c r="I3" s="541"/>
      <c r="J3" s="393"/>
      <c r="K3" s="166"/>
    </row>
    <row r="4" spans="2:11" ht="22.5" customHeight="1">
      <c r="B4" s="166"/>
      <c r="C4" s="54"/>
      <c r="D4" s="542" t="str">
        <f>"ชั้น"&amp;""&amp;ข้อมูลพื้นฐาน!T13&amp;"         "&amp;"ปีการศึกษา"&amp;"  "&amp;ข้อมูลพื้นฐาน!X6</f>
        <v>ชั้นมัธยมศึกษาปีที่  2         ปีการศึกษา  2566</v>
      </c>
      <c r="E4" s="542"/>
      <c r="F4" s="542"/>
      <c r="G4" s="542"/>
      <c r="H4" s="542"/>
      <c r="I4" s="542"/>
      <c r="J4" s="250"/>
      <c r="K4" s="170"/>
    </row>
    <row r="5" spans="2:11" ht="9" customHeight="1">
      <c r="B5" s="166"/>
      <c r="C5" s="54"/>
      <c r="D5" s="223"/>
      <c r="E5" s="223"/>
      <c r="F5" s="224"/>
      <c r="G5" s="224"/>
      <c r="H5" s="224"/>
      <c r="I5" s="224"/>
      <c r="J5" s="52"/>
      <c r="K5" s="166"/>
    </row>
    <row r="6" spans="2:11" ht="30.75" customHeight="1">
      <c r="B6" s="166"/>
      <c r="C6" s="54"/>
      <c r="D6" s="53" t="s">
        <v>30</v>
      </c>
      <c r="E6" s="53" t="s">
        <v>31</v>
      </c>
      <c r="F6" s="53" t="s">
        <v>21</v>
      </c>
      <c r="G6" s="53" t="s">
        <v>32</v>
      </c>
      <c r="H6" s="53" t="s">
        <v>33</v>
      </c>
      <c r="I6" s="53" t="s">
        <v>34</v>
      </c>
      <c r="J6" s="56"/>
      <c r="K6" s="166"/>
    </row>
    <row r="7" spans="2:11" s="58" customFormat="1" ht="17.25" customHeight="1">
      <c r="B7" s="169"/>
      <c r="C7" s="108"/>
      <c r="D7" s="254" t="str">
        <f>IF(G7="","","1")</f>
        <v>1</v>
      </c>
      <c r="E7" s="254">
        <f>IF(ข้อมูลนร.1!D6="","",ข้อมูลนร.1!D6)</f>
        <v>1111</v>
      </c>
      <c r="F7" s="255">
        <f>IF(ข้อมูลนร.1!C6="","",ข้อมูลนร.1!C6)</f>
        <v>1111111111111</v>
      </c>
      <c r="G7" s="256" t="str">
        <f>IF(ข้อมูลนร.1!F6="","",ข้อมูลนร.1!F6&amp;ข้อมูลนร.1!G6&amp;"  "&amp;ข้อมูลนร.1!H6)</f>
        <v>เด็กชายครูคอม  บ้านสื่อ</v>
      </c>
      <c r="H7" s="257">
        <f>IF(E7="","",ข้อมูลนร.1!I6)</f>
        <v>240094</v>
      </c>
      <c r="I7" s="254" t="str">
        <f>IF(E7="","",ข้อมูลนร.1!J6&amp;" / "&amp;ข้อมูลนร.1!K6)</f>
        <v>9 / 0</v>
      </c>
      <c r="J7" s="109"/>
      <c r="K7" s="169"/>
    </row>
    <row r="8" spans="2:11" s="58" customFormat="1" ht="17.25" customHeight="1">
      <c r="B8" s="169"/>
      <c r="C8" s="108"/>
      <c r="D8" s="258" t="str">
        <f>IF(G8="","","2")</f>
        <v>2</v>
      </c>
      <c r="E8" s="258">
        <f>IF(ข้อมูลนร.1!D7="","",ข้อมูลนร.1!D7)</f>
        <v>1112</v>
      </c>
      <c r="F8" s="259">
        <f>IF(ข้อมูลนร.1!C7="","",ข้อมูลนร.1!C7)</f>
        <v>1111111111122</v>
      </c>
      <c r="G8" s="260" t="str">
        <f>IF(ข้อมูลนร.1!F7="","",ข้อมูลนร.1!F7&amp;ข้อมูลนร.1!G7&amp;"  "&amp;ข้อมูลนร.1!H7)</f>
        <v>เด็กหญิงบ้านสื่อ  ครูคอม</v>
      </c>
      <c r="H8" s="261">
        <f>IF(E8="","",ข้อมูลนร.1!I7)</f>
        <v>239822</v>
      </c>
      <c r="I8" s="258" t="str">
        <f>IF(E8="","",ข้อมูลนร.1!J7&amp;" / "&amp;ข้อมูลนร.1!K7)</f>
        <v>9 / 9</v>
      </c>
      <c r="J8" s="109"/>
      <c r="K8" s="169"/>
    </row>
    <row r="9" spans="2:11" s="58" customFormat="1" ht="17.25" customHeight="1">
      <c r="B9" s="169"/>
      <c r="C9" s="108"/>
      <c r="D9" s="258" t="str">
        <f>IF(G9="","","3")</f>
        <v>3</v>
      </c>
      <c r="E9" s="258">
        <f>IF(ข้อมูลนร.1!D8="","",ข้อมูลนร.1!D8)</f>
        <v>1113</v>
      </c>
      <c r="F9" s="259">
        <f>IF(ข้อมูลนร.1!C8="","",ข้อมูลนร.1!C8)</f>
        <v>1111111111133</v>
      </c>
      <c r="G9" s="260" t="str">
        <f>IF(ข้อมูลนร.1!F8="","",ข้อมูลนร.1!F8&amp;ข้อมูลนร.1!G8&amp;"  "&amp;ข้อมูลนร.1!H8)</f>
        <v>เด็กหญิงปุยฝ้าย  บ้านสื่อ</v>
      </c>
      <c r="H9" s="261">
        <f>IF(E9="","",ข้อมูลนร.1!I8)</f>
        <v>240310</v>
      </c>
      <c r="I9" s="258" t="str">
        <f>IF(E9="","",ข้อมูลนร.1!J8&amp;" / "&amp;ข้อมูลนร.1!K8)</f>
        <v>8 / 5</v>
      </c>
      <c r="J9" s="109"/>
      <c r="K9" s="169"/>
    </row>
    <row r="10" spans="2:11" s="58" customFormat="1" ht="17.25" customHeight="1">
      <c r="B10" s="169"/>
      <c r="C10" s="108"/>
      <c r="D10" s="258" t="str">
        <f>IF(G10="","","4")</f>
        <v/>
      </c>
      <c r="E10" s="258" t="str">
        <f>IF(ข้อมูลนร.1!D9="","",ข้อมูลนร.1!D9)</f>
        <v/>
      </c>
      <c r="F10" s="259" t="str">
        <f>IF(ข้อมูลนร.1!C9="","",ข้อมูลนร.1!C9)</f>
        <v/>
      </c>
      <c r="G10" s="260" t="str">
        <f>IF(ข้อมูลนร.1!F9="","",ข้อมูลนร.1!F9&amp;ข้อมูลนร.1!G9&amp;"  "&amp;ข้อมูลนร.1!H9)</f>
        <v/>
      </c>
      <c r="H10" s="261" t="str">
        <f>IF(E10="","",ข้อมูลนร.1!I9)</f>
        <v/>
      </c>
      <c r="I10" s="258" t="str">
        <f>IF(E10="","",ข้อมูลนร.1!J9&amp;" / "&amp;ข้อมูลนร.1!K9)</f>
        <v/>
      </c>
      <c r="J10" s="109"/>
      <c r="K10" s="169"/>
    </row>
    <row r="11" spans="2:11" s="58" customFormat="1" ht="17.25" customHeight="1">
      <c r="B11" s="169"/>
      <c r="C11" s="108"/>
      <c r="D11" s="258" t="str">
        <f>IF(G11="","","5")</f>
        <v/>
      </c>
      <c r="E11" s="258" t="str">
        <f>IF(ข้อมูลนร.1!D10="","",ข้อมูลนร.1!D10)</f>
        <v/>
      </c>
      <c r="F11" s="259" t="str">
        <f>IF(ข้อมูลนร.1!C10="","",ข้อมูลนร.1!C10)</f>
        <v/>
      </c>
      <c r="G11" s="260" t="str">
        <f>IF(ข้อมูลนร.1!F10="","",ข้อมูลนร.1!F10&amp;ข้อมูลนร.1!G10&amp;"  "&amp;ข้อมูลนร.1!H10)</f>
        <v/>
      </c>
      <c r="H11" s="261" t="str">
        <f>IF(E11="","",ข้อมูลนร.1!I10)</f>
        <v/>
      </c>
      <c r="I11" s="258" t="str">
        <f>IF(E11="","",ข้อมูลนร.1!J10&amp;" / "&amp;ข้อมูลนร.1!K10)</f>
        <v/>
      </c>
      <c r="J11" s="109"/>
      <c r="K11" s="169"/>
    </row>
    <row r="12" spans="2:11" s="58" customFormat="1" ht="17.25" customHeight="1">
      <c r="B12" s="169"/>
      <c r="C12" s="108"/>
      <c r="D12" s="258" t="str">
        <f>IF(G12="","","6")</f>
        <v/>
      </c>
      <c r="E12" s="258" t="str">
        <f>IF(ข้อมูลนร.1!D11="","",ข้อมูลนร.1!D11)</f>
        <v/>
      </c>
      <c r="F12" s="259" t="str">
        <f>IF(ข้อมูลนร.1!C11="","",ข้อมูลนร.1!C11)</f>
        <v/>
      </c>
      <c r="G12" s="260" t="str">
        <f>IF(ข้อมูลนร.1!F11="","",ข้อมูลนร.1!F11&amp;ข้อมูลนร.1!G11&amp;"  "&amp;ข้อมูลนร.1!H11)</f>
        <v/>
      </c>
      <c r="H12" s="261" t="str">
        <f>IF(E12="","",ข้อมูลนร.1!I11)</f>
        <v/>
      </c>
      <c r="I12" s="258" t="str">
        <f>IF(E12="","",ข้อมูลนร.1!J11&amp;" / "&amp;ข้อมูลนร.1!K11)</f>
        <v/>
      </c>
      <c r="J12" s="109"/>
      <c r="K12" s="169"/>
    </row>
    <row r="13" spans="2:11" s="58" customFormat="1" ht="17.25" customHeight="1">
      <c r="B13" s="169"/>
      <c r="C13" s="108"/>
      <c r="D13" s="258" t="str">
        <f>IF(G13="","","7")</f>
        <v/>
      </c>
      <c r="E13" s="258" t="str">
        <f>IF(ข้อมูลนร.1!D12="","",ข้อมูลนร.1!D12)</f>
        <v/>
      </c>
      <c r="F13" s="259" t="str">
        <f>IF(ข้อมูลนร.1!C12="","",ข้อมูลนร.1!C12)</f>
        <v/>
      </c>
      <c r="G13" s="260" t="str">
        <f>IF(ข้อมูลนร.1!F12="","",ข้อมูลนร.1!F12&amp;ข้อมูลนร.1!G12&amp;"  "&amp;ข้อมูลนร.1!H12)</f>
        <v/>
      </c>
      <c r="H13" s="261" t="str">
        <f>IF(E13="","",ข้อมูลนร.1!I12)</f>
        <v/>
      </c>
      <c r="I13" s="258" t="str">
        <f>IF(E13="","",ข้อมูลนร.1!J12&amp;" / "&amp;ข้อมูลนร.1!K12)</f>
        <v/>
      </c>
      <c r="J13" s="109"/>
      <c r="K13" s="169"/>
    </row>
    <row r="14" spans="2:11" s="58" customFormat="1" ht="17.25" customHeight="1">
      <c r="B14" s="169"/>
      <c r="C14" s="108"/>
      <c r="D14" s="258" t="str">
        <f>IF(G14="","","8")</f>
        <v/>
      </c>
      <c r="E14" s="258" t="str">
        <f>IF(ข้อมูลนร.1!D13="","",ข้อมูลนร.1!D13)</f>
        <v/>
      </c>
      <c r="F14" s="259" t="str">
        <f>IF(ข้อมูลนร.1!C13="","",ข้อมูลนร.1!C13)</f>
        <v/>
      </c>
      <c r="G14" s="260" t="str">
        <f>IF(ข้อมูลนร.1!F13="","",ข้อมูลนร.1!F13&amp;ข้อมูลนร.1!G13&amp;"  "&amp;ข้อมูลนร.1!H13)</f>
        <v/>
      </c>
      <c r="H14" s="261" t="str">
        <f>IF(E14="","",ข้อมูลนร.1!I13)</f>
        <v/>
      </c>
      <c r="I14" s="258" t="str">
        <f>IF(E14="","",ข้อมูลนร.1!J13&amp;" / "&amp;ข้อมูลนร.1!K13)</f>
        <v/>
      </c>
      <c r="J14" s="109"/>
      <c r="K14" s="169"/>
    </row>
    <row r="15" spans="2:11" s="58" customFormat="1" ht="17.25" customHeight="1">
      <c r="B15" s="169"/>
      <c r="C15" s="108"/>
      <c r="D15" s="258" t="str">
        <f>IF(G15="","","9")</f>
        <v/>
      </c>
      <c r="E15" s="258" t="str">
        <f>IF(ข้อมูลนร.1!D14="","",ข้อมูลนร.1!D14)</f>
        <v/>
      </c>
      <c r="F15" s="259" t="str">
        <f>IF(ข้อมูลนร.1!C14="","",ข้อมูลนร.1!C14)</f>
        <v/>
      </c>
      <c r="G15" s="260" t="str">
        <f>IF(ข้อมูลนร.1!F14="","",ข้อมูลนร.1!F14&amp;ข้อมูลนร.1!G14&amp;"  "&amp;ข้อมูลนร.1!H14)</f>
        <v/>
      </c>
      <c r="H15" s="261" t="str">
        <f>IF(E15="","",ข้อมูลนร.1!I14)</f>
        <v/>
      </c>
      <c r="I15" s="258" t="str">
        <f>IF(E15="","",ข้อมูลนร.1!J14&amp;" / "&amp;ข้อมูลนร.1!K14)</f>
        <v/>
      </c>
      <c r="J15" s="109"/>
      <c r="K15" s="169"/>
    </row>
    <row r="16" spans="2:11" s="58" customFormat="1" ht="17.25" customHeight="1">
      <c r="B16" s="169"/>
      <c r="C16" s="108"/>
      <c r="D16" s="258" t="str">
        <f>IF(G16="","","10")</f>
        <v/>
      </c>
      <c r="E16" s="258" t="str">
        <f>IF(ข้อมูลนร.1!D15="","",ข้อมูลนร.1!D15)</f>
        <v/>
      </c>
      <c r="F16" s="259" t="str">
        <f>IF(ข้อมูลนร.1!C15="","",ข้อมูลนร.1!C15)</f>
        <v/>
      </c>
      <c r="G16" s="260" t="str">
        <f>IF(ข้อมูลนร.1!F15="","",ข้อมูลนร.1!F15&amp;ข้อมูลนร.1!G15&amp;"  "&amp;ข้อมูลนร.1!H15)</f>
        <v/>
      </c>
      <c r="H16" s="261" t="str">
        <f>IF(E16="","",ข้อมูลนร.1!I15)</f>
        <v/>
      </c>
      <c r="I16" s="258" t="str">
        <f>IF(E16="","",ข้อมูลนร.1!J15&amp;" / "&amp;ข้อมูลนร.1!K15)</f>
        <v/>
      </c>
      <c r="J16" s="109"/>
      <c r="K16" s="169"/>
    </row>
    <row r="17" spans="2:11" s="58" customFormat="1" ht="17.25" customHeight="1">
      <c r="B17" s="169"/>
      <c r="C17" s="108"/>
      <c r="D17" s="258" t="str">
        <f>IF(G17="","","11")</f>
        <v/>
      </c>
      <c r="E17" s="258" t="str">
        <f>IF(ข้อมูลนร.1!D16="","",ข้อมูลนร.1!D16)</f>
        <v/>
      </c>
      <c r="F17" s="259" t="str">
        <f>IF(ข้อมูลนร.1!C16="","",ข้อมูลนร.1!C16)</f>
        <v/>
      </c>
      <c r="G17" s="260" t="str">
        <f>IF(ข้อมูลนร.1!F16="","",ข้อมูลนร.1!F16&amp;ข้อมูลนร.1!G16&amp;"  "&amp;ข้อมูลนร.1!H16)</f>
        <v/>
      </c>
      <c r="H17" s="261" t="str">
        <f>IF(E17="","",ข้อมูลนร.1!I16)</f>
        <v/>
      </c>
      <c r="I17" s="258" t="str">
        <f>IF(E17="","",ข้อมูลนร.1!J16&amp;" / "&amp;ข้อมูลนร.1!K16)</f>
        <v/>
      </c>
      <c r="J17" s="109"/>
      <c r="K17" s="169"/>
    </row>
    <row r="18" spans="2:11" s="58" customFormat="1" ht="17.25" customHeight="1">
      <c r="B18" s="169"/>
      <c r="C18" s="108"/>
      <c r="D18" s="258" t="str">
        <f>IF(G18="","","12")</f>
        <v/>
      </c>
      <c r="E18" s="258" t="str">
        <f>IF(ข้อมูลนร.1!D17="","",ข้อมูลนร.1!D17)</f>
        <v/>
      </c>
      <c r="F18" s="259" t="str">
        <f>IF(ข้อมูลนร.1!C17="","",ข้อมูลนร.1!C17)</f>
        <v/>
      </c>
      <c r="G18" s="260" t="str">
        <f>IF(ข้อมูลนร.1!F17="","",ข้อมูลนร.1!F17&amp;ข้อมูลนร.1!G17&amp;"  "&amp;ข้อมูลนร.1!H17)</f>
        <v/>
      </c>
      <c r="H18" s="261" t="str">
        <f>IF(E18="","",ข้อมูลนร.1!I17)</f>
        <v/>
      </c>
      <c r="I18" s="258" t="str">
        <f>IF(E18="","",ข้อมูลนร.1!J17&amp;" / "&amp;ข้อมูลนร.1!K17)</f>
        <v/>
      </c>
      <c r="J18" s="109"/>
      <c r="K18" s="169"/>
    </row>
    <row r="19" spans="2:11" s="58" customFormat="1" ht="17.25" customHeight="1">
      <c r="B19" s="169"/>
      <c r="C19" s="108"/>
      <c r="D19" s="258" t="str">
        <f>IF(G19="","","13")</f>
        <v/>
      </c>
      <c r="E19" s="258" t="str">
        <f>IF(ข้อมูลนร.1!D18="","",ข้อมูลนร.1!D18)</f>
        <v/>
      </c>
      <c r="F19" s="259" t="str">
        <f>IF(ข้อมูลนร.1!C18="","",ข้อมูลนร.1!C18)</f>
        <v/>
      </c>
      <c r="G19" s="260" t="str">
        <f>IF(ข้อมูลนร.1!F18="","",ข้อมูลนร.1!F18&amp;ข้อมูลนร.1!G18&amp;"  "&amp;ข้อมูลนร.1!H18)</f>
        <v/>
      </c>
      <c r="H19" s="261" t="str">
        <f>IF(E19="","",ข้อมูลนร.1!I18)</f>
        <v/>
      </c>
      <c r="I19" s="258" t="str">
        <f>IF(E19="","",ข้อมูลนร.1!J18&amp;" / "&amp;ข้อมูลนร.1!K18)</f>
        <v/>
      </c>
      <c r="J19" s="109"/>
      <c r="K19" s="169"/>
    </row>
    <row r="20" spans="2:11" s="58" customFormat="1" ht="17.25" customHeight="1">
      <c r="B20" s="169"/>
      <c r="C20" s="108"/>
      <c r="D20" s="258" t="str">
        <f>IF(G20="","","14")</f>
        <v/>
      </c>
      <c r="E20" s="258" t="str">
        <f>IF(ข้อมูลนร.1!D19="","",ข้อมูลนร.1!D19)</f>
        <v/>
      </c>
      <c r="F20" s="259" t="str">
        <f>IF(ข้อมูลนร.1!C19="","",ข้อมูลนร.1!C19)</f>
        <v/>
      </c>
      <c r="G20" s="260" t="str">
        <f>IF(ข้อมูลนร.1!F19="","",ข้อมูลนร.1!F19&amp;ข้อมูลนร.1!G19&amp;"  "&amp;ข้อมูลนร.1!H19)</f>
        <v/>
      </c>
      <c r="H20" s="261" t="str">
        <f>IF(E20="","",ข้อมูลนร.1!I19)</f>
        <v/>
      </c>
      <c r="I20" s="258" t="str">
        <f>IF(E20="","",ข้อมูลนร.1!J19&amp;" / "&amp;ข้อมูลนร.1!K19)</f>
        <v/>
      </c>
      <c r="J20" s="109"/>
      <c r="K20" s="169"/>
    </row>
    <row r="21" spans="2:11" s="58" customFormat="1" ht="17.25" customHeight="1">
      <c r="B21" s="169"/>
      <c r="C21" s="108"/>
      <c r="D21" s="258" t="str">
        <f>IF(G21="","","15")</f>
        <v/>
      </c>
      <c r="E21" s="258" t="str">
        <f>IF(ข้อมูลนร.1!D20="","",ข้อมูลนร.1!D20)</f>
        <v/>
      </c>
      <c r="F21" s="259" t="str">
        <f>IF(ข้อมูลนร.1!C20="","",ข้อมูลนร.1!C20)</f>
        <v/>
      </c>
      <c r="G21" s="260" t="str">
        <f>IF(ข้อมูลนร.1!F20="","",ข้อมูลนร.1!F20&amp;ข้อมูลนร.1!G20&amp;"  "&amp;ข้อมูลนร.1!H20)</f>
        <v/>
      </c>
      <c r="H21" s="261" t="str">
        <f>IF(E21="","",ข้อมูลนร.1!I20)</f>
        <v/>
      </c>
      <c r="I21" s="258" t="str">
        <f>IF(E21="","",ข้อมูลนร.1!J20&amp;" / "&amp;ข้อมูลนร.1!K20)</f>
        <v/>
      </c>
      <c r="J21" s="109"/>
      <c r="K21" s="169"/>
    </row>
    <row r="22" spans="2:11" s="58" customFormat="1" ht="17.25" customHeight="1">
      <c r="B22" s="169"/>
      <c r="C22" s="108"/>
      <c r="D22" s="258" t="str">
        <f>IF(G22="","","16")</f>
        <v/>
      </c>
      <c r="E22" s="258" t="str">
        <f>IF(ข้อมูลนร.1!D21="","",ข้อมูลนร.1!D21)</f>
        <v/>
      </c>
      <c r="F22" s="259" t="str">
        <f>IF(ข้อมูลนร.1!C21="","",ข้อมูลนร.1!C21)</f>
        <v/>
      </c>
      <c r="G22" s="260" t="str">
        <f>IF(ข้อมูลนร.1!F21="","",ข้อมูลนร.1!F21&amp;ข้อมูลนร.1!G21&amp;"  "&amp;ข้อมูลนร.1!H21)</f>
        <v/>
      </c>
      <c r="H22" s="261" t="str">
        <f>IF(E22="","",ข้อมูลนร.1!I21)</f>
        <v/>
      </c>
      <c r="I22" s="258" t="str">
        <f>IF(E22="","",ข้อมูลนร.1!J21&amp;" / "&amp;ข้อมูลนร.1!K21)</f>
        <v/>
      </c>
      <c r="J22" s="109"/>
      <c r="K22" s="169"/>
    </row>
    <row r="23" spans="2:11" s="58" customFormat="1" ht="17.25" customHeight="1">
      <c r="B23" s="169"/>
      <c r="C23" s="108"/>
      <c r="D23" s="258" t="str">
        <f>IF(G23="","","17")</f>
        <v/>
      </c>
      <c r="E23" s="258" t="str">
        <f>IF(ข้อมูลนร.1!D22="","",ข้อมูลนร.1!D22)</f>
        <v/>
      </c>
      <c r="F23" s="259" t="str">
        <f>IF(ข้อมูลนร.1!C22="","",ข้อมูลนร.1!C22)</f>
        <v/>
      </c>
      <c r="G23" s="260" t="str">
        <f>IF(ข้อมูลนร.1!F22="","",ข้อมูลนร.1!F22&amp;ข้อมูลนร.1!G22&amp;"  "&amp;ข้อมูลนร.1!H22)</f>
        <v/>
      </c>
      <c r="H23" s="261" t="str">
        <f>IF(E23="","",ข้อมูลนร.1!I22)</f>
        <v/>
      </c>
      <c r="I23" s="258" t="str">
        <f>IF(E23="","",ข้อมูลนร.1!J22&amp;" / "&amp;ข้อมูลนร.1!K22)</f>
        <v/>
      </c>
      <c r="J23" s="109"/>
      <c r="K23" s="169"/>
    </row>
    <row r="24" spans="2:11" s="58" customFormat="1" ht="17.25" customHeight="1">
      <c r="B24" s="169"/>
      <c r="C24" s="108"/>
      <c r="D24" s="258" t="str">
        <f>IF(G24="","","18")</f>
        <v/>
      </c>
      <c r="E24" s="258" t="str">
        <f>IF(ข้อมูลนร.1!D23="","",ข้อมูลนร.1!D23)</f>
        <v/>
      </c>
      <c r="F24" s="259" t="str">
        <f>IF(ข้อมูลนร.1!C23="","",ข้อมูลนร.1!C23)</f>
        <v/>
      </c>
      <c r="G24" s="260" t="str">
        <f>IF(ข้อมูลนร.1!F23="","",ข้อมูลนร.1!F23&amp;ข้อมูลนร.1!G23&amp;"  "&amp;ข้อมูลนร.1!H23)</f>
        <v/>
      </c>
      <c r="H24" s="261" t="str">
        <f>IF(E24="","",ข้อมูลนร.1!I23)</f>
        <v/>
      </c>
      <c r="I24" s="258" t="str">
        <f>IF(E24="","",ข้อมูลนร.1!J23&amp;" / "&amp;ข้อมูลนร.1!K23)</f>
        <v/>
      </c>
      <c r="J24" s="109"/>
      <c r="K24" s="169"/>
    </row>
    <row r="25" spans="2:11" s="58" customFormat="1" ht="17.25" customHeight="1">
      <c r="B25" s="169"/>
      <c r="C25" s="108"/>
      <c r="D25" s="258" t="str">
        <f>IF(G25="","","19")</f>
        <v/>
      </c>
      <c r="E25" s="258" t="str">
        <f>IF(ข้อมูลนร.1!D24="","",ข้อมูลนร.1!D24)</f>
        <v/>
      </c>
      <c r="F25" s="259" t="str">
        <f>IF(ข้อมูลนร.1!C24="","",ข้อมูลนร.1!C24)</f>
        <v/>
      </c>
      <c r="G25" s="260" t="str">
        <f>IF(ข้อมูลนร.1!F24="","",ข้อมูลนร.1!F24&amp;ข้อมูลนร.1!G24&amp;"  "&amp;ข้อมูลนร.1!H24)</f>
        <v/>
      </c>
      <c r="H25" s="261" t="str">
        <f>IF(E25="","",ข้อมูลนร.1!I24)</f>
        <v/>
      </c>
      <c r="I25" s="258" t="str">
        <f>IF(E25="","",ข้อมูลนร.1!J24&amp;" / "&amp;ข้อมูลนร.1!K24)</f>
        <v/>
      </c>
      <c r="J25" s="109"/>
      <c r="K25" s="169"/>
    </row>
    <row r="26" spans="2:11" s="58" customFormat="1" ht="17.25" customHeight="1">
      <c r="B26" s="169"/>
      <c r="C26" s="108"/>
      <c r="D26" s="258" t="str">
        <f>IF(G26="","","20")</f>
        <v/>
      </c>
      <c r="E26" s="258" t="str">
        <f>IF(ข้อมูลนร.1!D25="","",ข้อมูลนร.1!D25)</f>
        <v/>
      </c>
      <c r="F26" s="259" t="str">
        <f>IF(ข้อมูลนร.1!C25="","",ข้อมูลนร.1!C25)</f>
        <v/>
      </c>
      <c r="G26" s="260" t="str">
        <f>IF(ข้อมูลนร.1!F25="","",ข้อมูลนร.1!F25&amp;ข้อมูลนร.1!G25&amp;"  "&amp;ข้อมูลนร.1!H25)</f>
        <v/>
      </c>
      <c r="H26" s="261" t="str">
        <f>IF(E26="","",ข้อมูลนร.1!I25)</f>
        <v/>
      </c>
      <c r="I26" s="258" t="str">
        <f>IF(E26="","",ข้อมูลนร.1!J25&amp;" / "&amp;ข้อมูลนร.1!K25)</f>
        <v/>
      </c>
      <c r="J26" s="109"/>
      <c r="K26" s="169"/>
    </row>
    <row r="27" spans="2:11" s="58" customFormat="1" ht="17.25" customHeight="1">
      <c r="B27" s="169"/>
      <c r="C27" s="108"/>
      <c r="D27" s="258" t="str">
        <f>IF(G27="","","21")</f>
        <v/>
      </c>
      <c r="E27" s="258" t="str">
        <f>IF(ข้อมูลนร.1!D26="","",ข้อมูลนร.1!D26)</f>
        <v/>
      </c>
      <c r="F27" s="259" t="str">
        <f>IF(ข้อมูลนร.1!C26="","",ข้อมูลนร.1!C26)</f>
        <v/>
      </c>
      <c r="G27" s="260" t="str">
        <f>IF(ข้อมูลนร.1!F26="","",ข้อมูลนร.1!F26&amp;ข้อมูลนร.1!G26&amp;"  "&amp;ข้อมูลนร.1!H26)</f>
        <v/>
      </c>
      <c r="H27" s="261" t="str">
        <f>IF(E27="","",ข้อมูลนร.1!I26)</f>
        <v/>
      </c>
      <c r="I27" s="258" t="str">
        <f>IF(E27="","",ข้อมูลนร.1!J26&amp;" / "&amp;ข้อมูลนร.1!K26)</f>
        <v/>
      </c>
      <c r="J27" s="109"/>
      <c r="K27" s="169"/>
    </row>
    <row r="28" spans="2:11" s="58" customFormat="1" ht="17.25" customHeight="1">
      <c r="B28" s="169"/>
      <c r="C28" s="108"/>
      <c r="D28" s="258" t="str">
        <f>IF(G28="","","22")</f>
        <v/>
      </c>
      <c r="E28" s="258" t="str">
        <f>IF(ข้อมูลนร.1!D27="","",ข้อมูลนร.1!D27)</f>
        <v/>
      </c>
      <c r="F28" s="259" t="str">
        <f>IF(ข้อมูลนร.1!C27="","",ข้อมูลนร.1!C27)</f>
        <v/>
      </c>
      <c r="G28" s="260" t="str">
        <f>IF(ข้อมูลนร.1!F27="","",ข้อมูลนร.1!F27&amp;ข้อมูลนร.1!G27&amp;"  "&amp;ข้อมูลนร.1!H27)</f>
        <v/>
      </c>
      <c r="H28" s="261" t="str">
        <f>IF(E28="","",ข้อมูลนร.1!I27)</f>
        <v/>
      </c>
      <c r="I28" s="258" t="str">
        <f>IF(E28="","",ข้อมูลนร.1!J27&amp;" / "&amp;ข้อมูลนร.1!K27)</f>
        <v/>
      </c>
      <c r="J28" s="109"/>
      <c r="K28" s="169"/>
    </row>
    <row r="29" spans="2:11" s="58" customFormat="1" ht="17.25" customHeight="1">
      <c r="B29" s="169"/>
      <c r="C29" s="108"/>
      <c r="D29" s="258" t="str">
        <f>IF(G29="","","23")</f>
        <v/>
      </c>
      <c r="E29" s="258" t="str">
        <f>IF(ข้อมูลนร.1!D28="","",ข้อมูลนร.1!D28)</f>
        <v/>
      </c>
      <c r="F29" s="259" t="str">
        <f>IF(ข้อมูลนร.1!C28="","",ข้อมูลนร.1!C28)</f>
        <v/>
      </c>
      <c r="G29" s="260" t="str">
        <f>IF(ข้อมูลนร.1!F28="","",ข้อมูลนร.1!F28&amp;ข้อมูลนร.1!G28&amp;"  "&amp;ข้อมูลนร.1!H28)</f>
        <v/>
      </c>
      <c r="H29" s="261" t="str">
        <f>IF(E29="","",ข้อมูลนร.1!I28)</f>
        <v/>
      </c>
      <c r="I29" s="258" t="str">
        <f>IF(E29="","",ข้อมูลนร.1!J28&amp;" / "&amp;ข้อมูลนร.1!K28)</f>
        <v/>
      </c>
      <c r="J29" s="109"/>
      <c r="K29" s="169"/>
    </row>
    <row r="30" spans="2:11" s="58" customFormat="1" ht="17.25" customHeight="1">
      <c r="B30" s="169"/>
      <c r="C30" s="108"/>
      <c r="D30" s="258" t="str">
        <f>IF(G30="","","24")</f>
        <v/>
      </c>
      <c r="E30" s="258" t="str">
        <f>IF(ข้อมูลนร.1!D29="","",ข้อมูลนร.1!D29)</f>
        <v/>
      </c>
      <c r="F30" s="259" t="str">
        <f>IF(ข้อมูลนร.1!C29="","",ข้อมูลนร.1!C29)</f>
        <v/>
      </c>
      <c r="G30" s="260" t="str">
        <f>IF(ข้อมูลนร.1!F29="","",ข้อมูลนร.1!F29&amp;ข้อมูลนร.1!G29&amp;"  "&amp;ข้อมูลนร.1!H29)</f>
        <v/>
      </c>
      <c r="H30" s="261" t="str">
        <f>IF(E30="","",ข้อมูลนร.1!I29)</f>
        <v/>
      </c>
      <c r="I30" s="258" t="str">
        <f>IF(E30="","",ข้อมูลนร.1!J29&amp;" / "&amp;ข้อมูลนร.1!K29)</f>
        <v/>
      </c>
      <c r="J30" s="109"/>
      <c r="K30" s="169"/>
    </row>
    <row r="31" spans="2:11" s="58" customFormat="1" ht="17.25" customHeight="1">
      <c r="B31" s="169"/>
      <c r="C31" s="108"/>
      <c r="D31" s="258" t="str">
        <f>IF(G31="","","25")</f>
        <v/>
      </c>
      <c r="E31" s="258" t="str">
        <f>IF(ข้อมูลนร.1!D30="","",ข้อมูลนร.1!D30)</f>
        <v/>
      </c>
      <c r="F31" s="259" t="str">
        <f>IF(ข้อมูลนร.1!C30="","",ข้อมูลนร.1!C30)</f>
        <v/>
      </c>
      <c r="G31" s="260" t="str">
        <f>IF(ข้อมูลนร.1!F30="","",ข้อมูลนร.1!F30&amp;ข้อมูลนร.1!G30&amp;"  "&amp;ข้อมูลนร.1!H30)</f>
        <v/>
      </c>
      <c r="H31" s="261" t="str">
        <f>IF(E31="","",ข้อมูลนร.1!I30)</f>
        <v/>
      </c>
      <c r="I31" s="258" t="str">
        <f>IF(E31="","",ข้อมูลนร.1!J30&amp;" / "&amp;ข้อมูลนร.1!K30)</f>
        <v/>
      </c>
      <c r="J31" s="109"/>
      <c r="K31" s="169"/>
    </row>
    <row r="32" spans="2:11" s="58" customFormat="1" ht="17.25" customHeight="1">
      <c r="B32" s="169"/>
      <c r="C32" s="108"/>
      <c r="D32" s="258" t="str">
        <f>IF(G32="","","26")</f>
        <v/>
      </c>
      <c r="E32" s="258" t="str">
        <f>IF(ข้อมูลนร.1!D31="","",ข้อมูลนร.1!D31)</f>
        <v/>
      </c>
      <c r="F32" s="259" t="str">
        <f>IF(ข้อมูลนร.1!C31="","",ข้อมูลนร.1!C31)</f>
        <v/>
      </c>
      <c r="G32" s="260" t="str">
        <f>IF(ข้อมูลนร.1!F31="","",ข้อมูลนร.1!F31&amp;ข้อมูลนร.1!G31&amp;"  "&amp;ข้อมูลนร.1!H31)</f>
        <v/>
      </c>
      <c r="H32" s="261" t="str">
        <f>IF(E32="","",ข้อมูลนร.1!I31)</f>
        <v/>
      </c>
      <c r="I32" s="258" t="str">
        <f>IF(E32="","",ข้อมูลนร.1!J31&amp;" / "&amp;ข้อมูลนร.1!K31)</f>
        <v/>
      </c>
      <c r="J32" s="109"/>
      <c r="K32" s="169"/>
    </row>
    <row r="33" spans="2:11" s="58" customFormat="1" ht="17.25" customHeight="1">
      <c r="B33" s="169"/>
      <c r="C33" s="108"/>
      <c r="D33" s="258" t="str">
        <f>IF(G33="","","27")</f>
        <v/>
      </c>
      <c r="E33" s="258" t="str">
        <f>IF(ข้อมูลนร.1!D32="","",ข้อมูลนร.1!D32)</f>
        <v/>
      </c>
      <c r="F33" s="259" t="str">
        <f>IF(ข้อมูลนร.1!C32="","",ข้อมูลนร.1!C32)</f>
        <v/>
      </c>
      <c r="G33" s="260" t="str">
        <f>IF(ข้อมูลนร.1!F32="","",ข้อมูลนร.1!F32&amp;ข้อมูลนร.1!G32&amp;"  "&amp;ข้อมูลนร.1!H32)</f>
        <v/>
      </c>
      <c r="H33" s="261" t="str">
        <f>IF(E33="","",ข้อมูลนร.1!I32)</f>
        <v/>
      </c>
      <c r="I33" s="258" t="str">
        <f>IF(E33="","",ข้อมูลนร.1!J32&amp;" / "&amp;ข้อมูลนร.1!K32)</f>
        <v/>
      </c>
      <c r="J33" s="109"/>
      <c r="K33" s="169"/>
    </row>
    <row r="34" spans="2:11" s="58" customFormat="1" ht="17.25" customHeight="1">
      <c r="B34" s="169"/>
      <c r="C34" s="108"/>
      <c r="D34" s="258" t="str">
        <f>IF(G34="","","28")</f>
        <v/>
      </c>
      <c r="E34" s="258" t="str">
        <f>IF(ข้อมูลนร.1!D33="","",ข้อมูลนร.1!D33)</f>
        <v/>
      </c>
      <c r="F34" s="259" t="str">
        <f>IF(ข้อมูลนร.1!C33="","",ข้อมูลนร.1!C33)</f>
        <v/>
      </c>
      <c r="G34" s="260" t="str">
        <f>IF(ข้อมูลนร.1!F33="","",ข้อมูลนร.1!F33&amp;ข้อมูลนร.1!G33&amp;"  "&amp;ข้อมูลนร.1!H33)</f>
        <v/>
      </c>
      <c r="H34" s="261" t="str">
        <f>IF(E34="","",ข้อมูลนร.1!I33)</f>
        <v/>
      </c>
      <c r="I34" s="258" t="str">
        <f>IF(E34="","",ข้อมูลนร.1!J33&amp;" / "&amp;ข้อมูลนร.1!K33)</f>
        <v/>
      </c>
      <c r="J34" s="109"/>
      <c r="K34" s="169"/>
    </row>
    <row r="35" spans="2:11" s="58" customFormat="1" ht="17.25" customHeight="1">
      <c r="B35" s="169"/>
      <c r="C35" s="108"/>
      <c r="D35" s="258" t="str">
        <f>IF(G35="","","29")</f>
        <v/>
      </c>
      <c r="E35" s="258" t="str">
        <f>IF(ข้อมูลนร.1!D34="","",ข้อมูลนร.1!D34)</f>
        <v/>
      </c>
      <c r="F35" s="259" t="str">
        <f>IF(ข้อมูลนร.1!C34="","",ข้อมูลนร.1!C34)</f>
        <v/>
      </c>
      <c r="G35" s="260" t="str">
        <f>IF(ข้อมูลนร.1!F34="","",ข้อมูลนร.1!F34&amp;ข้อมูลนร.1!G34&amp;"  "&amp;ข้อมูลนร.1!H34)</f>
        <v/>
      </c>
      <c r="H35" s="261" t="str">
        <f>IF(E35="","",ข้อมูลนร.1!I34)</f>
        <v/>
      </c>
      <c r="I35" s="258" t="str">
        <f>IF(E35="","",ข้อมูลนร.1!J34&amp;" / "&amp;ข้อมูลนร.1!K34)</f>
        <v/>
      </c>
      <c r="J35" s="109"/>
      <c r="K35" s="169"/>
    </row>
    <row r="36" spans="2:11" s="58" customFormat="1" ht="17.25" customHeight="1">
      <c r="B36" s="169"/>
      <c r="C36" s="108"/>
      <c r="D36" s="258" t="str">
        <f>IF(G36="","","30")</f>
        <v/>
      </c>
      <c r="E36" s="258" t="str">
        <f>IF(ข้อมูลนร.1!D35="","",ข้อมูลนร.1!D35)</f>
        <v/>
      </c>
      <c r="F36" s="259" t="str">
        <f>IF(ข้อมูลนร.1!C35="","",ข้อมูลนร.1!C35)</f>
        <v/>
      </c>
      <c r="G36" s="260" t="str">
        <f>IF(ข้อมูลนร.1!F35="","",ข้อมูลนร.1!F35&amp;ข้อมูลนร.1!G35&amp;"  "&amp;ข้อมูลนร.1!H35)</f>
        <v/>
      </c>
      <c r="H36" s="261" t="str">
        <f>IF(E36="","",ข้อมูลนร.1!I35)</f>
        <v/>
      </c>
      <c r="I36" s="258" t="str">
        <f>IF(E36="","",ข้อมูลนร.1!J35&amp;" / "&amp;ข้อมูลนร.1!K35)</f>
        <v/>
      </c>
      <c r="J36" s="109"/>
      <c r="K36" s="169"/>
    </row>
    <row r="37" spans="2:11" s="58" customFormat="1" ht="17.25" customHeight="1">
      <c r="B37" s="169"/>
      <c r="C37" s="108"/>
      <c r="D37" s="258" t="str">
        <f>IF(G37="","","31")</f>
        <v/>
      </c>
      <c r="E37" s="258" t="str">
        <f>IF(ข้อมูลนร.1!D36="","",ข้อมูลนร.1!D36)</f>
        <v/>
      </c>
      <c r="F37" s="259" t="str">
        <f>IF(ข้อมูลนร.1!C36="","",ข้อมูลนร.1!C36)</f>
        <v/>
      </c>
      <c r="G37" s="260" t="str">
        <f>IF(ข้อมูลนร.1!F36="","",ข้อมูลนร.1!F36&amp;ข้อมูลนร.1!G36&amp;"  "&amp;ข้อมูลนร.1!H36)</f>
        <v/>
      </c>
      <c r="H37" s="261" t="str">
        <f>IF(E37="","",ข้อมูลนร.1!I36)</f>
        <v/>
      </c>
      <c r="I37" s="258" t="str">
        <f>IF(E37="","",ข้อมูลนร.1!J36&amp;" / "&amp;ข้อมูลนร.1!K36)</f>
        <v/>
      </c>
      <c r="J37" s="109"/>
      <c r="K37" s="169"/>
    </row>
    <row r="38" spans="2:11" s="58" customFormat="1" ht="17.25" customHeight="1">
      <c r="B38" s="169"/>
      <c r="C38" s="108"/>
      <c r="D38" s="258" t="str">
        <f>IF(G38="","","32")</f>
        <v/>
      </c>
      <c r="E38" s="258" t="str">
        <f>IF(ข้อมูลนร.1!D37="","",ข้อมูลนร.1!D37)</f>
        <v/>
      </c>
      <c r="F38" s="259" t="str">
        <f>IF(ข้อมูลนร.1!C37="","",ข้อมูลนร.1!C37)</f>
        <v/>
      </c>
      <c r="G38" s="260" t="str">
        <f>IF(ข้อมูลนร.1!F37="","",ข้อมูลนร.1!F37&amp;ข้อมูลนร.1!G37&amp;"  "&amp;ข้อมูลนร.1!H37)</f>
        <v/>
      </c>
      <c r="H38" s="261" t="str">
        <f>IF(E38="","",ข้อมูลนร.1!I37)</f>
        <v/>
      </c>
      <c r="I38" s="258" t="str">
        <f>IF(E38="","",ข้อมูลนร.1!J37&amp;" / "&amp;ข้อมูลนร.1!K37)</f>
        <v/>
      </c>
      <c r="J38" s="109"/>
      <c r="K38" s="169"/>
    </row>
    <row r="39" spans="2:11" s="58" customFormat="1" ht="17.25" customHeight="1">
      <c r="B39" s="169"/>
      <c r="C39" s="108"/>
      <c r="D39" s="258" t="str">
        <f>IF(G39="","","33")</f>
        <v/>
      </c>
      <c r="E39" s="258" t="str">
        <f>IF(ข้อมูลนร.1!D38="","",ข้อมูลนร.1!D38)</f>
        <v/>
      </c>
      <c r="F39" s="259" t="str">
        <f>IF(ข้อมูลนร.1!C38="","",ข้อมูลนร.1!C38)</f>
        <v/>
      </c>
      <c r="G39" s="260" t="str">
        <f>IF(ข้อมูลนร.1!F38="","",ข้อมูลนร.1!F38&amp;ข้อมูลนร.1!G38&amp;"  "&amp;ข้อมูลนร.1!H38)</f>
        <v/>
      </c>
      <c r="H39" s="261" t="str">
        <f>IF(E39="","",ข้อมูลนร.1!I38)</f>
        <v/>
      </c>
      <c r="I39" s="258" t="str">
        <f>IF(E39="","",ข้อมูลนร.1!J38&amp;" / "&amp;ข้อมูลนร.1!K38)</f>
        <v/>
      </c>
      <c r="J39" s="109"/>
      <c r="K39" s="169"/>
    </row>
    <row r="40" spans="2:11" s="58" customFormat="1" ht="17.25" customHeight="1">
      <c r="B40" s="169"/>
      <c r="C40" s="108"/>
      <c r="D40" s="258" t="str">
        <f>IF(G40="","","34")</f>
        <v/>
      </c>
      <c r="E40" s="258" t="str">
        <f>IF(ข้อมูลนร.1!D39="","",ข้อมูลนร.1!D39)</f>
        <v/>
      </c>
      <c r="F40" s="259" t="str">
        <f>IF(ข้อมูลนร.1!C39="","",ข้อมูลนร.1!C39)</f>
        <v/>
      </c>
      <c r="G40" s="260" t="str">
        <f>IF(ข้อมูลนร.1!F39="","",ข้อมูลนร.1!F39&amp;ข้อมูลนร.1!G39&amp;"  "&amp;ข้อมูลนร.1!H39)</f>
        <v/>
      </c>
      <c r="H40" s="261" t="str">
        <f>IF(E40="","",ข้อมูลนร.1!I39)</f>
        <v/>
      </c>
      <c r="I40" s="258" t="str">
        <f>IF(E40="","",ข้อมูลนร.1!J39&amp;" / "&amp;ข้อมูลนร.1!K39)</f>
        <v/>
      </c>
      <c r="J40" s="109"/>
      <c r="K40" s="169"/>
    </row>
    <row r="41" spans="2:11" s="58" customFormat="1" ht="17.25" customHeight="1">
      <c r="B41" s="169"/>
      <c r="C41" s="108"/>
      <c r="D41" s="258" t="str">
        <f>IF(G41="","","35")</f>
        <v/>
      </c>
      <c r="E41" s="258" t="str">
        <f>IF(ข้อมูลนร.1!D40="","",ข้อมูลนร.1!D40)</f>
        <v/>
      </c>
      <c r="F41" s="259" t="str">
        <f>IF(ข้อมูลนร.1!C40="","",ข้อมูลนร.1!C40)</f>
        <v/>
      </c>
      <c r="G41" s="260" t="str">
        <f>IF(ข้อมูลนร.1!F40="","",ข้อมูลนร.1!F40&amp;ข้อมูลนร.1!G40&amp;"  "&amp;ข้อมูลนร.1!H40)</f>
        <v/>
      </c>
      <c r="H41" s="261" t="str">
        <f>IF(E41="","",ข้อมูลนร.1!I40)</f>
        <v/>
      </c>
      <c r="I41" s="258" t="str">
        <f>IF(E41="","",ข้อมูลนร.1!J40&amp;" / "&amp;ข้อมูลนร.1!K40)</f>
        <v/>
      </c>
      <c r="J41" s="109"/>
      <c r="K41" s="169"/>
    </row>
    <row r="42" spans="2:11" s="58" customFormat="1" ht="17.25" customHeight="1">
      <c r="B42" s="169"/>
      <c r="C42" s="108"/>
      <c r="D42" s="258" t="str">
        <f>IF(G42="","","36")</f>
        <v/>
      </c>
      <c r="E42" s="258" t="str">
        <f>IF(ข้อมูลนร.1!D41="","",ข้อมูลนร.1!D41)</f>
        <v/>
      </c>
      <c r="F42" s="259" t="str">
        <f>IF(ข้อมูลนร.1!C41="","",ข้อมูลนร.1!C41)</f>
        <v/>
      </c>
      <c r="G42" s="260" t="str">
        <f>IF(ข้อมูลนร.1!F41="","",ข้อมูลนร.1!F41&amp;ข้อมูลนร.1!G41&amp;"  "&amp;ข้อมูลนร.1!H41)</f>
        <v/>
      </c>
      <c r="H42" s="261" t="str">
        <f>IF(E42="","",ข้อมูลนร.1!I41)</f>
        <v/>
      </c>
      <c r="I42" s="258" t="str">
        <f>IF(E42="","",ข้อมูลนร.1!J41&amp;" / "&amp;ข้อมูลนร.1!K41)</f>
        <v/>
      </c>
      <c r="J42" s="109"/>
      <c r="K42" s="169"/>
    </row>
    <row r="43" spans="2:11" s="58" customFormat="1" ht="17.25" customHeight="1">
      <c r="B43" s="169"/>
      <c r="C43" s="108"/>
      <c r="D43" s="258" t="str">
        <f>IF(G43="","","37")</f>
        <v/>
      </c>
      <c r="E43" s="258" t="str">
        <f>IF(ข้อมูลนร.1!D42="","",ข้อมูลนร.1!D42)</f>
        <v/>
      </c>
      <c r="F43" s="259" t="str">
        <f>IF(ข้อมูลนร.1!C42="","",ข้อมูลนร.1!C42)</f>
        <v/>
      </c>
      <c r="G43" s="260" t="str">
        <f>IF(ข้อมูลนร.1!F42="","",ข้อมูลนร.1!F42&amp;ข้อมูลนร.1!G42&amp;"  "&amp;ข้อมูลนร.1!H42)</f>
        <v/>
      </c>
      <c r="H43" s="261" t="str">
        <f>IF(E43="","",ข้อมูลนร.1!I42)</f>
        <v/>
      </c>
      <c r="I43" s="258" t="str">
        <f>IF(E43="","",ข้อมูลนร.1!J42&amp;" / "&amp;ข้อมูลนร.1!K42)</f>
        <v/>
      </c>
      <c r="J43" s="109"/>
      <c r="K43" s="169"/>
    </row>
    <row r="44" spans="2:11" s="58" customFormat="1" ht="17.25" customHeight="1">
      <c r="B44" s="169"/>
      <c r="C44" s="108"/>
      <c r="D44" s="258" t="str">
        <f>IF(G44="","","38")</f>
        <v/>
      </c>
      <c r="E44" s="258" t="str">
        <f>IF(ข้อมูลนร.1!D43="","",ข้อมูลนร.1!D43)</f>
        <v/>
      </c>
      <c r="F44" s="259" t="str">
        <f>IF(ข้อมูลนร.1!C43="","",ข้อมูลนร.1!C43)</f>
        <v/>
      </c>
      <c r="G44" s="260" t="str">
        <f>IF(ข้อมูลนร.1!F43="","",ข้อมูลนร.1!F43&amp;ข้อมูลนร.1!G43&amp;"  "&amp;ข้อมูลนร.1!H43)</f>
        <v/>
      </c>
      <c r="H44" s="261" t="str">
        <f>IF(E44="","",ข้อมูลนร.1!I43)</f>
        <v/>
      </c>
      <c r="I44" s="258" t="str">
        <f>IF(E44="","",ข้อมูลนร.1!J43&amp;" / "&amp;ข้อมูลนร.1!K43)</f>
        <v/>
      </c>
      <c r="J44" s="109"/>
      <c r="K44" s="169"/>
    </row>
    <row r="45" spans="2:11" s="58" customFormat="1" ht="17.25" customHeight="1">
      <c r="B45" s="169"/>
      <c r="C45" s="108"/>
      <c r="D45" s="258" t="str">
        <f>IF(G45="","","39")</f>
        <v/>
      </c>
      <c r="E45" s="258" t="str">
        <f>IF(ข้อมูลนร.1!D44="","",ข้อมูลนร.1!D44)</f>
        <v/>
      </c>
      <c r="F45" s="259" t="str">
        <f>IF(ข้อมูลนร.1!C44="","",ข้อมูลนร.1!C44)</f>
        <v/>
      </c>
      <c r="G45" s="260" t="str">
        <f>IF(ข้อมูลนร.1!F44="","",ข้อมูลนร.1!F44&amp;ข้อมูลนร.1!G44&amp;"  "&amp;ข้อมูลนร.1!H44)</f>
        <v/>
      </c>
      <c r="H45" s="261" t="str">
        <f>IF(E45="","",ข้อมูลนร.1!I44)</f>
        <v/>
      </c>
      <c r="I45" s="258" t="str">
        <f>IF(E45="","",ข้อมูลนร.1!J44&amp;" / "&amp;ข้อมูลนร.1!K44)</f>
        <v/>
      </c>
      <c r="J45" s="109"/>
      <c r="K45" s="169"/>
    </row>
    <row r="46" spans="2:11" s="58" customFormat="1" ht="17.25" customHeight="1">
      <c r="B46" s="169"/>
      <c r="C46" s="108"/>
      <c r="D46" s="262" t="str">
        <f>IF(G46="","","40")</f>
        <v/>
      </c>
      <c r="E46" s="262" t="str">
        <f>IF(ข้อมูลนร.1!D45="","",ข้อมูลนร.1!D45)</f>
        <v/>
      </c>
      <c r="F46" s="263" t="str">
        <f>IF(ข้อมูลนร.1!C45="","",ข้อมูลนร.1!C45)</f>
        <v/>
      </c>
      <c r="G46" s="264" t="str">
        <f>IF(ข้อมูลนร.1!F45="","",ข้อมูลนร.1!F45&amp;ข้อมูลนร.1!G45&amp;"  "&amp;ข้อมูลนร.1!H45)</f>
        <v/>
      </c>
      <c r="H46" s="265" t="str">
        <f>IF(E46="","",ข้อมูลนร.1!I45)</f>
        <v/>
      </c>
      <c r="I46" s="262" t="str">
        <f>IF(E46="","",ข้อมูลนร.1!J45&amp;" / "&amp;ข้อมูลนร.1!K45)</f>
        <v/>
      </c>
      <c r="J46" s="109"/>
      <c r="K46" s="169"/>
    </row>
    <row r="47" spans="2:11" ht="22.5" customHeight="1">
      <c r="B47" s="166"/>
      <c r="C47" s="54"/>
      <c r="D47" s="54"/>
      <c r="E47" s="54"/>
      <c r="F47" s="54"/>
      <c r="G47" s="54"/>
      <c r="H47" s="55"/>
      <c r="I47" s="54"/>
      <c r="J47" s="54"/>
      <c r="K47" s="166"/>
    </row>
    <row r="48" spans="2:11" ht="22.5" customHeight="1">
      <c r="B48" s="166"/>
      <c r="C48" s="167"/>
      <c r="D48" s="167"/>
      <c r="E48" s="167"/>
      <c r="F48" s="167"/>
      <c r="G48" s="167"/>
      <c r="H48" s="168"/>
      <c r="I48" s="167"/>
      <c r="J48" s="167"/>
      <c r="K48" s="166"/>
    </row>
  </sheetData>
  <sheetProtection algorithmName="SHA-512" hashValue="bG7Xn2g47vbHCr1H6cM025WyrxwE5pQ0y+HvZm3pMkML0TLCDls2oeTQy9x1+rTfXkBR3IsUiScdQlGaQzZ7Nw==" saltValue="NsGGGH212T8ZImRjprW6Bg==" spinCount="100000" sheet="1" objects="1" scenarios="1" formatCells="0"/>
  <mergeCells count="2">
    <mergeCell ref="D3:I3"/>
    <mergeCell ref="D4:I4"/>
  </mergeCells>
  <pageMargins left="0.51181102362204722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J48"/>
  <sheetViews>
    <sheetView showGridLines="0" showRowColHeaders="0" zoomScaleNormal="100" workbookViewId="0"/>
  </sheetViews>
  <sheetFormatPr defaultRowHeight="18"/>
  <cols>
    <col min="1" max="1" width="28.25" style="50" customWidth="1"/>
    <col min="2" max="3" width="4.375" style="50" customWidth="1"/>
    <col min="4" max="4" width="3.5" style="50" customWidth="1"/>
    <col min="5" max="5" width="7.125" style="50" customWidth="1"/>
    <col min="6" max="6" width="27.125" style="50" customWidth="1"/>
    <col min="7" max="7" width="38.625" style="50" customWidth="1"/>
    <col min="8" max="8" width="14.125" style="51" customWidth="1"/>
    <col min="9" max="9" width="4.125" style="50" customWidth="1"/>
    <col min="10" max="10" width="4.375" style="50" customWidth="1"/>
    <col min="11" max="11" width="5.875" style="50" customWidth="1"/>
    <col min="12" max="12" width="9" style="50" customWidth="1"/>
    <col min="13" max="16384" width="9" style="50"/>
  </cols>
  <sheetData>
    <row r="1" spans="2:10" ht="24" customHeight="1">
      <c r="B1" s="166"/>
      <c r="C1" s="167"/>
      <c r="D1" s="167"/>
      <c r="E1" s="167"/>
      <c r="F1" s="167"/>
      <c r="G1" s="167"/>
      <c r="H1" s="168"/>
      <c r="I1" s="167"/>
      <c r="J1" s="166"/>
    </row>
    <row r="2" spans="2:10">
      <c r="B2" s="166"/>
      <c r="C2" s="54"/>
      <c r="D2" s="54"/>
      <c r="E2" s="54"/>
      <c r="F2" s="54"/>
      <c r="G2" s="54"/>
      <c r="H2" s="55"/>
      <c r="I2" s="54"/>
      <c r="J2" s="166"/>
    </row>
    <row r="3" spans="2:10" ht="22.5" customHeight="1">
      <c r="B3" s="166"/>
      <c r="C3" s="54"/>
      <c r="D3" s="541" t="s">
        <v>109</v>
      </c>
      <c r="E3" s="541"/>
      <c r="F3" s="541"/>
      <c r="G3" s="541"/>
      <c r="H3" s="541"/>
      <c r="I3" s="393"/>
      <c r="J3" s="166"/>
    </row>
    <row r="4" spans="2:10" ht="22.5" customHeight="1">
      <c r="B4" s="166"/>
      <c r="C4" s="54"/>
      <c r="D4" s="542" t="str">
        <f>"ชั้น"&amp;""&amp;ข้อมูลพื้นฐาน!T13&amp;"         "&amp;"ปีการศึกษา"&amp;"  "&amp;ข้อมูลพื้นฐาน!X6</f>
        <v>ชั้นมัธยมศึกษาปีที่  2         ปีการศึกษา  2566</v>
      </c>
      <c r="E4" s="542"/>
      <c r="F4" s="542"/>
      <c r="G4" s="542"/>
      <c r="H4" s="542"/>
      <c r="I4" s="250"/>
      <c r="J4" s="170"/>
    </row>
    <row r="5" spans="2:10" ht="9" customHeight="1">
      <c r="B5" s="166"/>
      <c r="C5" s="54"/>
      <c r="D5" s="223"/>
      <c r="E5" s="223"/>
      <c r="F5" s="224"/>
      <c r="G5" s="224"/>
      <c r="H5" s="52"/>
      <c r="I5" s="52"/>
      <c r="J5" s="166"/>
    </row>
    <row r="6" spans="2:10" ht="34.5">
      <c r="B6" s="166"/>
      <c r="C6" s="54"/>
      <c r="D6" s="461" t="s">
        <v>30</v>
      </c>
      <c r="E6" s="461" t="s">
        <v>31</v>
      </c>
      <c r="F6" s="53" t="s">
        <v>32</v>
      </c>
      <c r="G6" s="53" t="s">
        <v>58</v>
      </c>
      <c r="H6" s="53" t="s">
        <v>241</v>
      </c>
      <c r="I6" s="56"/>
      <c r="J6" s="166"/>
    </row>
    <row r="7" spans="2:10" s="58" customFormat="1" ht="17.25" customHeight="1">
      <c r="B7" s="169"/>
      <c r="C7" s="108"/>
      <c r="D7" s="254" t="str">
        <f>IF(F7="","","1")</f>
        <v>1</v>
      </c>
      <c r="E7" s="254">
        <f>IF(ข้อมูลนร.1!D6="","",ข้อมูลนร.1!D6)</f>
        <v>1111</v>
      </c>
      <c r="F7" s="256" t="str">
        <f>IF(ข้อมูลนร.1!F6="","",ข้อมูลนร.1!F6&amp;ข้อมูลนร.1!G6&amp;"  "&amp;ข้อมูลนร.1!H6)</f>
        <v>เด็กชายครูคอม  บ้านสื่อ</v>
      </c>
      <c r="G7" s="267" t="str">
        <f>IF(E7="","",ข้อมูลนร.1!L6&amp;" หมู่ที่ "&amp;ข้อมูลนร.1!M6&amp;" ต."&amp;ข้อมูลนร.1!O6&amp;" อ."&amp;ข้อมูลนร.1!P6&amp;" จ."&amp;ข้อมูลนร.1!Q6)</f>
        <v>3/8 หมู่ที่ 2 ต.หนองกอมเกาะ อ.เมือง จ.หนองคาย</v>
      </c>
      <c r="H7" s="266">
        <f>IF(ข้อมูลนร.1!S6="","",ข้อมูลนร.1!S6)</f>
        <v>1234567898</v>
      </c>
      <c r="I7" s="109"/>
      <c r="J7" s="169"/>
    </row>
    <row r="8" spans="2:10" s="58" customFormat="1" ht="17.25" customHeight="1">
      <c r="B8" s="169"/>
      <c r="C8" s="108"/>
      <c r="D8" s="258" t="str">
        <f>IF(F8="","","2")</f>
        <v>2</v>
      </c>
      <c r="E8" s="258">
        <f>IF(ข้อมูลนร.1!D7="","",ข้อมูลนร.1!D7)</f>
        <v>1112</v>
      </c>
      <c r="F8" s="260" t="str">
        <f>IF(ข้อมูลนร.1!F7="","",ข้อมูลนร.1!F7&amp;ข้อมูลนร.1!G7&amp;"  "&amp;ข้อมูลนร.1!H7)</f>
        <v>เด็กหญิงบ้านสื่อ  ครูคอม</v>
      </c>
      <c r="G8" s="268" t="str">
        <f>IF(E8="","",ข้อมูลนร.1!L7&amp;" หมู่ที่ "&amp;ข้อมูลนร.1!M7&amp;" ต."&amp;ข้อมูลนร.1!O7&amp;" อ."&amp;ข้อมูลนร.1!P7&amp;" จ."&amp;ข้อมูลนร.1!Q7)</f>
        <v>3/9 หมู่ที่ 3 ต.หนองกอมเกาะ อ.เมือง จ.หนองคาย</v>
      </c>
      <c r="H8" s="266">
        <f>IF(ข้อมูลนร.1!S7="","",ข้อมูลนร.1!S7)</f>
        <v>1234567898</v>
      </c>
      <c r="I8" s="109"/>
      <c r="J8" s="169"/>
    </row>
    <row r="9" spans="2:10" s="58" customFormat="1" ht="17.25" customHeight="1">
      <c r="B9" s="169"/>
      <c r="C9" s="108"/>
      <c r="D9" s="258" t="str">
        <f>IF(F9="","","3")</f>
        <v>3</v>
      </c>
      <c r="E9" s="258">
        <f>IF(ข้อมูลนร.1!D8="","",ข้อมูลนร.1!D8)</f>
        <v>1113</v>
      </c>
      <c r="F9" s="260" t="str">
        <f>IF(ข้อมูลนร.1!F8="","",ข้อมูลนร.1!F8&amp;ข้อมูลนร.1!G8&amp;"  "&amp;ข้อมูลนร.1!H8)</f>
        <v>เด็กหญิงปุยฝ้าย  บ้านสื่อ</v>
      </c>
      <c r="G9" s="268" t="str">
        <f>IF(E9="","",ข้อมูลนร.1!L8&amp;" หมู่ที่ "&amp;ข้อมูลนร.1!M8&amp;" ต."&amp;ข้อมูลนร.1!O8&amp;" อ."&amp;ข้อมูลนร.1!P8&amp;" จ."&amp;ข้อมูลนร.1!Q8)</f>
        <v>3/10 หมู่ที่ 4 ต.หนองกอมเกาะ อ.เมือง จ.หนองคาย</v>
      </c>
      <c r="H9" s="266">
        <f>IF(ข้อมูลนร.1!S8="","",ข้อมูลนร.1!S8)</f>
        <v>1234567898</v>
      </c>
      <c r="I9" s="109"/>
      <c r="J9" s="169"/>
    </row>
    <row r="10" spans="2:10" s="58" customFormat="1" ht="17.25" customHeight="1">
      <c r="B10" s="169"/>
      <c r="C10" s="108"/>
      <c r="D10" s="258" t="str">
        <f>IF(F10="","","4")</f>
        <v/>
      </c>
      <c r="E10" s="258" t="str">
        <f>IF(ข้อมูลนร.1!D9="","",ข้อมูลนร.1!D9)</f>
        <v/>
      </c>
      <c r="F10" s="260" t="str">
        <f>IF(ข้อมูลนร.1!F9="","",ข้อมูลนร.1!F9&amp;ข้อมูลนร.1!G9&amp;"  "&amp;ข้อมูลนร.1!H9)</f>
        <v/>
      </c>
      <c r="G10" s="268" t="str">
        <f>IF(E10="","",ข้อมูลนร.1!L9&amp;" หมู่ที่ "&amp;ข้อมูลนร.1!M9&amp;" ต."&amp;ข้อมูลนร.1!O9&amp;" อ."&amp;ข้อมูลนร.1!P9&amp;" จ."&amp;ข้อมูลนร.1!Q9)</f>
        <v/>
      </c>
      <c r="H10" s="266" t="str">
        <f>IF(ข้อมูลนร.1!S9="","",ข้อมูลนร.1!S9)</f>
        <v/>
      </c>
      <c r="I10" s="109"/>
      <c r="J10" s="169"/>
    </row>
    <row r="11" spans="2:10" s="58" customFormat="1" ht="17.25" customHeight="1">
      <c r="B11" s="169"/>
      <c r="C11" s="108"/>
      <c r="D11" s="258" t="str">
        <f>IF(F11="","","5")</f>
        <v/>
      </c>
      <c r="E11" s="258" t="str">
        <f>IF(ข้อมูลนร.1!D10="","",ข้อมูลนร.1!D10)</f>
        <v/>
      </c>
      <c r="F11" s="260" t="str">
        <f>IF(ข้อมูลนร.1!F10="","",ข้อมูลนร.1!F10&amp;ข้อมูลนร.1!G10&amp;"  "&amp;ข้อมูลนร.1!H10)</f>
        <v/>
      </c>
      <c r="G11" s="268" t="str">
        <f>IF(E11="","",ข้อมูลนร.1!L10&amp;" หมู่ที่ "&amp;ข้อมูลนร.1!M10&amp;" ต."&amp;ข้อมูลนร.1!O10&amp;" อ."&amp;ข้อมูลนร.1!P10&amp;" จ."&amp;ข้อมูลนร.1!Q10)</f>
        <v/>
      </c>
      <c r="H11" s="266" t="str">
        <f>IF(ข้อมูลนร.1!S10="","",ข้อมูลนร.1!S10)</f>
        <v/>
      </c>
      <c r="I11" s="109"/>
      <c r="J11" s="169"/>
    </row>
    <row r="12" spans="2:10" s="58" customFormat="1" ht="17.25" customHeight="1">
      <c r="B12" s="169"/>
      <c r="C12" s="108"/>
      <c r="D12" s="258" t="str">
        <f>IF(F12="","","6")</f>
        <v/>
      </c>
      <c r="E12" s="258" t="str">
        <f>IF(ข้อมูลนร.1!D11="","",ข้อมูลนร.1!D11)</f>
        <v/>
      </c>
      <c r="F12" s="260" t="str">
        <f>IF(ข้อมูลนร.1!F11="","",ข้อมูลนร.1!F11&amp;ข้อมูลนร.1!G11&amp;"  "&amp;ข้อมูลนร.1!H11)</f>
        <v/>
      </c>
      <c r="G12" s="268" t="str">
        <f>IF(E12="","",ข้อมูลนร.1!L11&amp;" หมู่ที่ "&amp;ข้อมูลนร.1!M11&amp;" ต."&amp;ข้อมูลนร.1!O11&amp;" อ."&amp;ข้อมูลนร.1!P11&amp;" จ."&amp;ข้อมูลนร.1!Q11)</f>
        <v/>
      </c>
      <c r="H12" s="266" t="str">
        <f>IF(ข้อมูลนร.1!S11="","",ข้อมูลนร.1!S11)</f>
        <v/>
      </c>
      <c r="I12" s="109"/>
      <c r="J12" s="169"/>
    </row>
    <row r="13" spans="2:10" s="58" customFormat="1" ht="17.25" customHeight="1">
      <c r="B13" s="169"/>
      <c r="C13" s="108"/>
      <c r="D13" s="258" t="str">
        <f>IF(F13="","","7")</f>
        <v/>
      </c>
      <c r="E13" s="258" t="str">
        <f>IF(ข้อมูลนร.1!D12="","",ข้อมูลนร.1!D12)</f>
        <v/>
      </c>
      <c r="F13" s="260" t="str">
        <f>IF(ข้อมูลนร.1!F12="","",ข้อมูลนร.1!F12&amp;ข้อมูลนร.1!G12&amp;"  "&amp;ข้อมูลนร.1!H12)</f>
        <v/>
      </c>
      <c r="G13" s="268" t="str">
        <f>IF(E13="","",ข้อมูลนร.1!L12&amp;" หมู่ที่ "&amp;ข้อมูลนร.1!M12&amp;" ต."&amp;ข้อมูลนร.1!O12&amp;" อ."&amp;ข้อมูลนร.1!P12&amp;" จ."&amp;ข้อมูลนร.1!Q12)</f>
        <v/>
      </c>
      <c r="H13" s="266" t="str">
        <f>IF(ข้อมูลนร.1!S12="","",ข้อมูลนร.1!S12)</f>
        <v/>
      </c>
      <c r="I13" s="109"/>
      <c r="J13" s="169"/>
    </row>
    <row r="14" spans="2:10" s="58" customFormat="1" ht="17.25" customHeight="1">
      <c r="B14" s="169"/>
      <c r="C14" s="108"/>
      <c r="D14" s="258" t="str">
        <f>IF(F14="","","8")</f>
        <v/>
      </c>
      <c r="E14" s="258" t="str">
        <f>IF(ข้อมูลนร.1!D13="","",ข้อมูลนร.1!D13)</f>
        <v/>
      </c>
      <c r="F14" s="260" t="str">
        <f>IF(ข้อมูลนร.1!F13="","",ข้อมูลนร.1!F13&amp;ข้อมูลนร.1!G13&amp;"  "&amp;ข้อมูลนร.1!H13)</f>
        <v/>
      </c>
      <c r="G14" s="268" t="str">
        <f>IF(E14="","",ข้อมูลนร.1!L13&amp;" หมู่ที่ "&amp;ข้อมูลนร.1!M13&amp;" ต."&amp;ข้อมูลนร.1!O13&amp;" อ."&amp;ข้อมูลนร.1!P13&amp;" จ."&amp;ข้อมูลนร.1!Q13)</f>
        <v/>
      </c>
      <c r="H14" s="266" t="str">
        <f>IF(ข้อมูลนร.1!S13="","",ข้อมูลนร.1!S13)</f>
        <v/>
      </c>
      <c r="I14" s="109"/>
      <c r="J14" s="169"/>
    </row>
    <row r="15" spans="2:10" s="58" customFormat="1" ht="17.25" customHeight="1">
      <c r="B15" s="169"/>
      <c r="C15" s="108"/>
      <c r="D15" s="258" t="str">
        <f>IF(F15="","","9")</f>
        <v/>
      </c>
      <c r="E15" s="258" t="str">
        <f>IF(ข้อมูลนร.1!D14="","",ข้อมูลนร.1!D14)</f>
        <v/>
      </c>
      <c r="F15" s="260" t="str">
        <f>IF(ข้อมูลนร.1!F14="","",ข้อมูลนร.1!F14&amp;ข้อมูลนร.1!G14&amp;"  "&amp;ข้อมูลนร.1!H14)</f>
        <v/>
      </c>
      <c r="G15" s="268" t="str">
        <f>IF(E15="","",ข้อมูลนร.1!L14&amp;" หมู่ที่ "&amp;ข้อมูลนร.1!M14&amp;" ต."&amp;ข้อมูลนร.1!O14&amp;" อ."&amp;ข้อมูลนร.1!P14&amp;" จ."&amp;ข้อมูลนร.1!Q14)</f>
        <v/>
      </c>
      <c r="H15" s="266" t="str">
        <f>IF(ข้อมูลนร.1!S14="","",ข้อมูลนร.1!S14)</f>
        <v/>
      </c>
      <c r="I15" s="109"/>
      <c r="J15" s="169"/>
    </row>
    <row r="16" spans="2:10" s="58" customFormat="1" ht="17.25" customHeight="1">
      <c r="B16" s="169"/>
      <c r="C16" s="108"/>
      <c r="D16" s="258" t="str">
        <f>IF(F16="","","10")</f>
        <v/>
      </c>
      <c r="E16" s="258" t="str">
        <f>IF(ข้อมูลนร.1!D15="","",ข้อมูลนร.1!D15)</f>
        <v/>
      </c>
      <c r="F16" s="260" t="str">
        <f>IF(ข้อมูลนร.1!F15="","",ข้อมูลนร.1!F15&amp;ข้อมูลนร.1!G15&amp;"  "&amp;ข้อมูลนร.1!H15)</f>
        <v/>
      </c>
      <c r="G16" s="268" t="str">
        <f>IF(E16="","",ข้อมูลนร.1!L15&amp;" หมู่ที่ "&amp;ข้อมูลนร.1!M15&amp;" ต."&amp;ข้อมูลนร.1!O15&amp;" อ."&amp;ข้อมูลนร.1!P15&amp;" จ."&amp;ข้อมูลนร.1!Q15)</f>
        <v/>
      </c>
      <c r="H16" s="266" t="str">
        <f>IF(ข้อมูลนร.1!S15="","",ข้อมูลนร.1!S15)</f>
        <v/>
      </c>
      <c r="I16" s="109"/>
      <c r="J16" s="169"/>
    </row>
    <row r="17" spans="2:10" s="58" customFormat="1" ht="17.25" customHeight="1">
      <c r="B17" s="169"/>
      <c r="C17" s="108"/>
      <c r="D17" s="258" t="str">
        <f>IF(F17="","","11")</f>
        <v/>
      </c>
      <c r="E17" s="258" t="str">
        <f>IF(ข้อมูลนร.1!D16="","",ข้อมูลนร.1!D16)</f>
        <v/>
      </c>
      <c r="F17" s="260" t="str">
        <f>IF(ข้อมูลนร.1!F16="","",ข้อมูลนร.1!F16&amp;ข้อมูลนร.1!G16&amp;"  "&amp;ข้อมูลนร.1!H16)</f>
        <v/>
      </c>
      <c r="G17" s="268" t="str">
        <f>IF(E17="","",ข้อมูลนร.1!L16&amp;" หมู่ที่ "&amp;ข้อมูลนร.1!M16&amp;" ต."&amp;ข้อมูลนร.1!O16&amp;" อ."&amp;ข้อมูลนร.1!P16&amp;" จ."&amp;ข้อมูลนร.1!Q16)</f>
        <v/>
      </c>
      <c r="H17" s="266" t="str">
        <f>IF(ข้อมูลนร.1!S16="","",ข้อมูลนร.1!S16)</f>
        <v/>
      </c>
      <c r="I17" s="109"/>
      <c r="J17" s="169"/>
    </row>
    <row r="18" spans="2:10" s="58" customFormat="1" ht="17.25" customHeight="1">
      <c r="B18" s="169"/>
      <c r="C18" s="108"/>
      <c r="D18" s="258" t="str">
        <f>IF(F18="","","12")</f>
        <v/>
      </c>
      <c r="E18" s="258" t="str">
        <f>IF(ข้อมูลนร.1!D17="","",ข้อมูลนร.1!D17)</f>
        <v/>
      </c>
      <c r="F18" s="260" t="str">
        <f>IF(ข้อมูลนร.1!F17="","",ข้อมูลนร.1!F17&amp;ข้อมูลนร.1!G17&amp;"  "&amp;ข้อมูลนร.1!H17)</f>
        <v/>
      </c>
      <c r="G18" s="268" t="str">
        <f>IF(E18="","",ข้อมูลนร.1!L17&amp;" หมู่ที่ "&amp;ข้อมูลนร.1!M17&amp;" ต."&amp;ข้อมูลนร.1!O17&amp;" อ."&amp;ข้อมูลนร.1!P17&amp;" จ."&amp;ข้อมูลนร.1!Q17)</f>
        <v/>
      </c>
      <c r="H18" s="266" t="str">
        <f>IF(ข้อมูลนร.1!S17="","",ข้อมูลนร.1!S17)</f>
        <v/>
      </c>
      <c r="I18" s="109"/>
      <c r="J18" s="169"/>
    </row>
    <row r="19" spans="2:10" s="58" customFormat="1" ht="17.25" customHeight="1">
      <c r="B19" s="169"/>
      <c r="C19" s="108"/>
      <c r="D19" s="258" t="str">
        <f>IF(F19="","","13")</f>
        <v/>
      </c>
      <c r="E19" s="258" t="str">
        <f>IF(ข้อมูลนร.1!D18="","",ข้อมูลนร.1!D18)</f>
        <v/>
      </c>
      <c r="F19" s="260" t="str">
        <f>IF(ข้อมูลนร.1!F18="","",ข้อมูลนร.1!F18&amp;ข้อมูลนร.1!G18&amp;"  "&amp;ข้อมูลนร.1!H18)</f>
        <v/>
      </c>
      <c r="G19" s="268" t="str">
        <f>IF(E19="","",ข้อมูลนร.1!L18&amp;" หมู่ที่ "&amp;ข้อมูลนร.1!M18&amp;" ต."&amp;ข้อมูลนร.1!O18&amp;" อ."&amp;ข้อมูลนร.1!P18&amp;" จ."&amp;ข้อมูลนร.1!Q18)</f>
        <v/>
      </c>
      <c r="H19" s="266" t="str">
        <f>IF(ข้อมูลนร.1!S18="","",ข้อมูลนร.1!S18)</f>
        <v/>
      </c>
      <c r="I19" s="109"/>
      <c r="J19" s="169"/>
    </row>
    <row r="20" spans="2:10" s="58" customFormat="1" ht="17.25" customHeight="1">
      <c r="B20" s="169"/>
      <c r="C20" s="108"/>
      <c r="D20" s="258" t="str">
        <f>IF(F20="","","14")</f>
        <v/>
      </c>
      <c r="E20" s="258" t="str">
        <f>IF(ข้อมูลนร.1!D19="","",ข้อมูลนร.1!D19)</f>
        <v/>
      </c>
      <c r="F20" s="260" t="str">
        <f>IF(ข้อมูลนร.1!F19="","",ข้อมูลนร.1!F19&amp;ข้อมูลนร.1!G19&amp;"  "&amp;ข้อมูลนร.1!H19)</f>
        <v/>
      </c>
      <c r="G20" s="268" t="str">
        <f>IF(E20="","",ข้อมูลนร.1!L19&amp;" หมู่ที่ "&amp;ข้อมูลนร.1!M19&amp;" ต."&amp;ข้อมูลนร.1!O19&amp;" อ."&amp;ข้อมูลนร.1!P19&amp;" จ."&amp;ข้อมูลนร.1!Q19)</f>
        <v/>
      </c>
      <c r="H20" s="266" t="str">
        <f>IF(ข้อมูลนร.1!S19="","",ข้อมูลนร.1!S19)</f>
        <v/>
      </c>
      <c r="I20" s="109"/>
      <c r="J20" s="169"/>
    </row>
    <row r="21" spans="2:10" s="58" customFormat="1" ht="17.25" customHeight="1">
      <c r="B21" s="169"/>
      <c r="C21" s="108"/>
      <c r="D21" s="258" t="str">
        <f>IF(F21="","","15")</f>
        <v/>
      </c>
      <c r="E21" s="258" t="str">
        <f>IF(ข้อมูลนร.1!D20="","",ข้อมูลนร.1!D20)</f>
        <v/>
      </c>
      <c r="F21" s="260" t="str">
        <f>IF(ข้อมูลนร.1!F20="","",ข้อมูลนร.1!F20&amp;ข้อมูลนร.1!G20&amp;"  "&amp;ข้อมูลนร.1!H20)</f>
        <v/>
      </c>
      <c r="G21" s="268" t="str">
        <f>IF(E21="","",ข้อมูลนร.1!L20&amp;" หมู่ที่ "&amp;ข้อมูลนร.1!M20&amp;" ต."&amp;ข้อมูลนร.1!O20&amp;" อ."&amp;ข้อมูลนร.1!P20&amp;" จ."&amp;ข้อมูลนร.1!Q20)</f>
        <v/>
      </c>
      <c r="H21" s="266" t="str">
        <f>IF(ข้อมูลนร.1!S20="","",ข้อมูลนร.1!S20)</f>
        <v/>
      </c>
      <c r="I21" s="109"/>
      <c r="J21" s="169"/>
    </row>
    <row r="22" spans="2:10" s="58" customFormat="1" ht="17.25" customHeight="1">
      <c r="B22" s="169"/>
      <c r="C22" s="108"/>
      <c r="D22" s="258" t="str">
        <f>IF(F22="","","16")</f>
        <v/>
      </c>
      <c r="E22" s="258" t="str">
        <f>IF(ข้อมูลนร.1!D21="","",ข้อมูลนร.1!D21)</f>
        <v/>
      </c>
      <c r="F22" s="260" t="str">
        <f>IF(ข้อมูลนร.1!F21="","",ข้อมูลนร.1!F21&amp;ข้อมูลนร.1!G21&amp;"  "&amp;ข้อมูลนร.1!H21)</f>
        <v/>
      </c>
      <c r="G22" s="268" t="str">
        <f>IF(E22="","",ข้อมูลนร.1!L21&amp;" หมู่ที่ "&amp;ข้อมูลนร.1!M21&amp;" ต."&amp;ข้อมูลนร.1!O21&amp;" อ."&amp;ข้อมูลนร.1!P21&amp;" จ."&amp;ข้อมูลนร.1!Q21)</f>
        <v/>
      </c>
      <c r="H22" s="266" t="str">
        <f>IF(ข้อมูลนร.1!S21="","",ข้อมูลนร.1!S21)</f>
        <v/>
      </c>
      <c r="I22" s="109"/>
      <c r="J22" s="169"/>
    </row>
    <row r="23" spans="2:10" s="58" customFormat="1" ht="17.25" customHeight="1">
      <c r="B23" s="169"/>
      <c r="C23" s="108"/>
      <c r="D23" s="258" t="str">
        <f>IF(F23="","","17")</f>
        <v/>
      </c>
      <c r="E23" s="258" t="str">
        <f>IF(ข้อมูลนร.1!D22="","",ข้อมูลนร.1!D22)</f>
        <v/>
      </c>
      <c r="F23" s="260" t="str">
        <f>IF(ข้อมูลนร.1!F22="","",ข้อมูลนร.1!F22&amp;ข้อมูลนร.1!G22&amp;"  "&amp;ข้อมูลนร.1!H22)</f>
        <v/>
      </c>
      <c r="G23" s="268" t="str">
        <f>IF(E23="","",ข้อมูลนร.1!L22&amp;" หมู่ที่ "&amp;ข้อมูลนร.1!M22&amp;" ต."&amp;ข้อมูลนร.1!O22&amp;" อ."&amp;ข้อมูลนร.1!P22&amp;" จ."&amp;ข้อมูลนร.1!Q22)</f>
        <v/>
      </c>
      <c r="H23" s="266" t="str">
        <f>IF(ข้อมูลนร.1!S22="","",ข้อมูลนร.1!S22)</f>
        <v/>
      </c>
      <c r="I23" s="109"/>
      <c r="J23" s="169"/>
    </row>
    <row r="24" spans="2:10" s="58" customFormat="1" ht="17.25" customHeight="1">
      <c r="B24" s="169"/>
      <c r="C24" s="108"/>
      <c r="D24" s="258" t="str">
        <f>IF(F24="","","18")</f>
        <v/>
      </c>
      <c r="E24" s="258" t="str">
        <f>IF(ข้อมูลนร.1!D23="","",ข้อมูลนร.1!D23)</f>
        <v/>
      </c>
      <c r="F24" s="260" t="str">
        <f>IF(ข้อมูลนร.1!F23="","",ข้อมูลนร.1!F23&amp;ข้อมูลนร.1!G23&amp;"  "&amp;ข้อมูลนร.1!H23)</f>
        <v/>
      </c>
      <c r="G24" s="268" t="str">
        <f>IF(E24="","",ข้อมูลนร.1!L23&amp;" หมู่ที่ "&amp;ข้อมูลนร.1!M23&amp;" ต."&amp;ข้อมูลนร.1!O23&amp;" อ."&amp;ข้อมูลนร.1!P23&amp;" จ."&amp;ข้อมูลนร.1!Q23)</f>
        <v/>
      </c>
      <c r="H24" s="266" t="str">
        <f>IF(ข้อมูลนร.1!S23="","",ข้อมูลนร.1!S23)</f>
        <v/>
      </c>
      <c r="I24" s="109"/>
      <c r="J24" s="169"/>
    </row>
    <row r="25" spans="2:10" s="58" customFormat="1" ht="17.25" customHeight="1">
      <c r="B25" s="169"/>
      <c r="C25" s="108"/>
      <c r="D25" s="258" t="str">
        <f>IF(F25="","","19")</f>
        <v/>
      </c>
      <c r="E25" s="258" t="str">
        <f>IF(ข้อมูลนร.1!D24="","",ข้อมูลนร.1!D24)</f>
        <v/>
      </c>
      <c r="F25" s="260" t="str">
        <f>IF(ข้อมูลนร.1!F24="","",ข้อมูลนร.1!F24&amp;ข้อมูลนร.1!G24&amp;"  "&amp;ข้อมูลนร.1!H24)</f>
        <v/>
      </c>
      <c r="G25" s="268" t="str">
        <f>IF(E25="","",ข้อมูลนร.1!L24&amp;" หมู่ที่ "&amp;ข้อมูลนร.1!M24&amp;" ต."&amp;ข้อมูลนร.1!O24&amp;" อ."&amp;ข้อมูลนร.1!P24&amp;" จ."&amp;ข้อมูลนร.1!Q24)</f>
        <v/>
      </c>
      <c r="H25" s="266" t="str">
        <f>IF(ข้อมูลนร.1!S24="","",ข้อมูลนร.1!S24)</f>
        <v/>
      </c>
      <c r="I25" s="109"/>
      <c r="J25" s="169"/>
    </row>
    <row r="26" spans="2:10" s="58" customFormat="1" ht="17.25" customHeight="1">
      <c r="B26" s="169"/>
      <c r="C26" s="108"/>
      <c r="D26" s="258" t="str">
        <f>IF(F26="","","20")</f>
        <v/>
      </c>
      <c r="E26" s="258" t="str">
        <f>IF(ข้อมูลนร.1!D25="","",ข้อมูลนร.1!D25)</f>
        <v/>
      </c>
      <c r="F26" s="260" t="str">
        <f>IF(ข้อมูลนร.1!F25="","",ข้อมูลนร.1!F25&amp;ข้อมูลนร.1!G25&amp;"  "&amp;ข้อมูลนร.1!H25)</f>
        <v/>
      </c>
      <c r="G26" s="268" t="str">
        <f>IF(E26="","",ข้อมูลนร.1!L25&amp;" หมู่ที่ "&amp;ข้อมูลนร.1!M25&amp;" ต."&amp;ข้อมูลนร.1!O25&amp;" อ."&amp;ข้อมูลนร.1!P25&amp;" จ."&amp;ข้อมูลนร.1!Q25)</f>
        <v/>
      </c>
      <c r="H26" s="266" t="str">
        <f>IF(ข้อมูลนร.1!S25="","",ข้อมูลนร.1!S25)</f>
        <v/>
      </c>
      <c r="I26" s="109"/>
      <c r="J26" s="169"/>
    </row>
    <row r="27" spans="2:10" s="58" customFormat="1" ht="17.25" customHeight="1">
      <c r="B27" s="169"/>
      <c r="C27" s="108"/>
      <c r="D27" s="258" t="str">
        <f>IF(F27="","","21")</f>
        <v/>
      </c>
      <c r="E27" s="258" t="str">
        <f>IF(ข้อมูลนร.1!D26="","",ข้อมูลนร.1!D26)</f>
        <v/>
      </c>
      <c r="F27" s="260" t="str">
        <f>IF(ข้อมูลนร.1!F26="","",ข้อมูลนร.1!F26&amp;ข้อมูลนร.1!G26&amp;"  "&amp;ข้อมูลนร.1!H26)</f>
        <v/>
      </c>
      <c r="G27" s="268" t="str">
        <f>IF(E27="","",ข้อมูลนร.1!L26&amp;" หมู่ที่ "&amp;ข้อมูลนร.1!M26&amp;" ต."&amp;ข้อมูลนร.1!O26&amp;" อ."&amp;ข้อมูลนร.1!P26&amp;" จ."&amp;ข้อมูลนร.1!Q26)</f>
        <v/>
      </c>
      <c r="H27" s="266" t="str">
        <f>IF(ข้อมูลนร.1!S26="","",ข้อมูลนร.1!S26)</f>
        <v/>
      </c>
      <c r="I27" s="109"/>
      <c r="J27" s="169"/>
    </row>
    <row r="28" spans="2:10" s="58" customFormat="1" ht="17.25" customHeight="1">
      <c r="B28" s="169"/>
      <c r="C28" s="108"/>
      <c r="D28" s="258" t="str">
        <f>IF(F28="","","22")</f>
        <v/>
      </c>
      <c r="E28" s="258" t="str">
        <f>IF(ข้อมูลนร.1!D27="","",ข้อมูลนร.1!D27)</f>
        <v/>
      </c>
      <c r="F28" s="260" t="str">
        <f>IF(ข้อมูลนร.1!F27="","",ข้อมูลนร.1!F27&amp;ข้อมูลนร.1!G27&amp;"  "&amp;ข้อมูลนร.1!H27)</f>
        <v/>
      </c>
      <c r="G28" s="268" t="str">
        <f>IF(E28="","",ข้อมูลนร.1!L27&amp;" หมู่ที่ "&amp;ข้อมูลนร.1!M27&amp;" ต."&amp;ข้อมูลนร.1!O27&amp;" อ."&amp;ข้อมูลนร.1!P27&amp;" จ."&amp;ข้อมูลนร.1!Q27)</f>
        <v/>
      </c>
      <c r="H28" s="266" t="str">
        <f>IF(ข้อมูลนร.1!S27="","",ข้อมูลนร.1!S27)</f>
        <v/>
      </c>
      <c r="I28" s="109"/>
      <c r="J28" s="169"/>
    </row>
    <row r="29" spans="2:10" s="58" customFormat="1" ht="17.25" customHeight="1">
      <c r="B29" s="169"/>
      <c r="C29" s="108"/>
      <c r="D29" s="258" t="str">
        <f>IF(F29="","","23")</f>
        <v/>
      </c>
      <c r="E29" s="258" t="str">
        <f>IF(ข้อมูลนร.1!D28="","",ข้อมูลนร.1!D28)</f>
        <v/>
      </c>
      <c r="F29" s="260" t="str">
        <f>IF(ข้อมูลนร.1!F28="","",ข้อมูลนร.1!F28&amp;ข้อมูลนร.1!G28&amp;"  "&amp;ข้อมูลนร.1!H28)</f>
        <v/>
      </c>
      <c r="G29" s="268" t="str">
        <f>IF(E29="","",ข้อมูลนร.1!L28&amp;" หมู่ที่ "&amp;ข้อมูลนร.1!M28&amp;" ต."&amp;ข้อมูลนร.1!O28&amp;" อ."&amp;ข้อมูลนร.1!P28&amp;" จ."&amp;ข้อมูลนร.1!Q28)</f>
        <v/>
      </c>
      <c r="H29" s="266" t="str">
        <f>IF(ข้อมูลนร.1!S28="","",ข้อมูลนร.1!S28)</f>
        <v/>
      </c>
      <c r="I29" s="109"/>
      <c r="J29" s="169"/>
    </row>
    <row r="30" spans="2:10" s="58" customFormat="1" ht="17.25" customHeight="1">
      <c r="B30" s="169"/>
      <c r="C30" s="108"/>
      <c r="D30" s="258" t="str">
        <f>IF(F30="","","24")</f>
        <v/>
      </c>
      <c r="E30" s="258" t="str">
        <f>IF(ข้อมูลนร.1!D29="","",ข้อมูลนร.1!D29)</f>
        <v/>
      </c>
      <c r="F30" s="260" t="str">
        <f>IF(ข้อมูลนร.1!F29="","",ข้อมูลนร.1!F29&amp;ข้อมูลนร.1!G29&amp;"  "&amp;ข้อมูลนร.1!H29)</f>
        <v/>
      </c>
      <c r="G30" s="268" t="str">
        <f>IF(E30="","",ข้อมูลนร.1!L29&amp;" หมู่ที่ "&amp;ข้อมูลนร.1!M29&amp;" ต."&amp;ข้อมูลนร.1!O29&amp;" อ."&amp;ข้อมูลนร.1!P29&amp;" จ."&amp;ข้อมูลนร.1!Q29)</f>
        <v/>
      </c>
      <c r="H30" s="266" t="str">
        <f>IF(ข้อมูลนร.1!S29="","",ข้อมูลนร.1!S29)</f>
        <v/>
      </c>
      <c r="I30" s="109"/>
      <c r="J30" s="169"/>
    </row>
    <row r="31" spans="2:10" s="58" customFormat="1" ht="17.25" customHeight="1">
      <c r="B31" s="169"/>
      <c r="C31" s="108"/>
      <c r="D31" s="258" t="str">
        <f>IF(F31="","","25")</f>
        <v/>
      </c>
      <c r="E31" s="258" t="str">
        <f>IF(ข้อมูลนร.1!D30="","",ข้อมูลนร.1!D30)</f>
        <v/>
      </c>
      <c r="F31" s="260" t="str">
        <f>IF(ข้อมูลนร.1!F30="","",ข้อมูลนร.1!F30&amp;ข้อมูลนร.1!G30&amp;"  "&amp;ข้อมูลนร.1!H30)</f>
        <v/>
      </c>
      <c r="G31" s="268" t="str">
        <f>IF(E31="","",ข้อมูลนร.1!L30&amp;" หมู่ที่ "&amp;ข้อมูลนร.1!M30&amp;" ต."&amp;ข้อมูลนร.1!O30&amp;" อ."&amp;ข้อมูลนร.1!P30&amp;" จ."&amp;ข้อมูลนร.1!Q30)</f>
        <v/>
      </c>
      <c r="H31" s="266" t="str">
        <f>IF(ข้อมูลนร.1!S30="","",ข้อมูลนร.1!S30)</f>
        <v/>
      </c>
      <c r="I31" s="109"/>
      <c r="J31" s="169"/>
    </row>
    <row r="32" spans="2:10" s="58" customFormat="1" ht="17.25" customHeight="1">
      <c r="B32" s="169"/>
      <c r="C32" s="108"/>
      <c r="D32" s="258" t="str">
        <f>IF(F32="","","26")</f>
        <v/>
      </c>
      <c r="E32" s="258" t="str">
        <f>IF(ข้อมูลนร.1!D31="","",ข้อมูลนร.1!D31)</f>
        <v/>
      </c>
      <c r="F32" s="260" t="str">
        <f>IF(ข้อมูลนร.1!F31="","",ข้อมูลนร.1!F31&amp;ข้อมูลนร.1!G31&amp;"  "&amp;ข้อมูลนร.1!H31)</f>
        <v/>
      </c>
      <c r="G32" s="268" t="str">
        <f>IF(E32="","",ข้อมูลนร.1!L31&amp;" หมู่ที่ "&amp;ข้อมูลนร.1!M31&amp;" ต."&amp;ข้อมูลนร.1!O31&amp;" อ."&amp;ข้อมูลนร.1!P31&amp;" จ."&amp;ข้อมูลนร.1!Q31)</f>
        <v/>
      </c>
      <c r="H32" s="266" t="str">
        <f>IF(ข้อมูลนร.1!S31="","",ข้อมูลนร.1!S31)</f>
        <v/>
      </c>
      <c r="I32" s="109"/>
      <c r="J32" s="169"/>
    </row>
    <row r="33" spans="2:10" s="58" customFormat="1" ht="17.25" customHeight="1">
      <c r="B33" s="169"/>
      <c r="C33" s="108"/>
      <c r="D33" s="258" t="str">
        <f>IF(F33="","","27")</f>
        <v/>
      </c>
      <c r="E33" s="258" t="str">
        <f>IF(ข้อมูลนร.1!D32="","",ข้อมูลนร.1!D32)</f>
        <v/>
      </c>
      <c r="F33" s="260" t="str">
        <f>IF(ข้อมูลนร.1!F32="","",ข้อมูลนร.1!F32&amp;ข้อมูลนร.1!G32&amp;"  "&amp;ข้อมูลนร.1!H32)</f>
        <v/>
      </c>
      <c r="G33" s="268" t="str">
        <f>IF(E33="","",ข้อมูลนร.1!L32&amp;" หมู่ที่ "&amp;ข้อมูลนร.1!M32&amp;" ต."&amp;ข้อมูลนร.1!O32&amp;" อ."&amp;ข้อมูลนร.1!P32&amp;" จ."&amp;ข้อมูลนร.1!Q32)</f>
        <v/>
      </c>
      <c r="H33" s="266" t="str">
        <f>IF(ข้อมูลนร.1!S32="","",ข้อมูลนร.1!S32)</f>
        <v/>
      </c>
      <c r="I33" s="109"/>
      <c r="J33" s="169"/>
    </row>
    <row r="34" spans="2:10" s="58" customFormat="1" ht="17.25" customHeight="1">
      <c r="B34" s="169"/>
      <c r="C34" s="108"/>
      <c r="D34" s="258" t="str">
        <f>IF(F34="","","28")</f>
        <v/>
      </c>
      <c r="E34" s="258" t="str">
        <f>IF(ข้อมูลนร.1!D33="","",ข้อมูลนร.1!D33)</f>
        <v/>
      </c>
      <c r="F34" s="260" t="str">
        <f>IF(ข้อมูลนร.1!F33="","",ข้อมูลนร.1!F33&amp;ข้อมูลนร.1!G33&amp;"  "&amp;ข้อมูลนร.1!H33)</f>
        <v/>
      </c>
      <c r="G34" s="268" t="str">
        <f>IF(E34="","",ข้อมูลนร.1!L33&amp;" หมู่ที่ "&amp;ข้อมูลนร.1!M33&amp;" ต."&amp;ข้อมูลนร.1!O33&amp;" อ."&amp;ข้อมูลนร.1!P33&amp;" จ."&amp;ข้อมูลนร.1!Q33)</f>
        <v/>
      </c>
      <c r="H34" s="266" t="str">
        <f>IF(ข้อมูลนร.1!S33="","",ข้อมูลนร.1!S33)</f>
        <v/>
      </c>
      <c r="I34" s="109"/>
      <c r="J34" s="169"/>
    </row>
    <row r="35" spans="2:10" s="58" customFormat="1" ht="17.25" customHeight="1">
      <c r="B35" s="169"/>
      <c r="C35" s="108"/>
      <c r="D35" s="258" t="str">
        <f>IF(F35="","","29")</f>
        <v/>
      </c>
      <c r="E35" s="258" t="str">
        <f>IF(ข้อมูลนร.1!D34="","",ข้อมูลนร.1!D34)</f>
        <v/>
      </c>
      <c r="F35" s="260" t="str">
        <f>IF(ข้อมูลนร.1!F34="","",ข้อมูลนร.1!F34&amp;ข้อมูลนร.1!G34&amp;"  "&amp;ข้อมูลนร.1!H34)</f>
        <v/>
      </c>
      <c r="G35" s="268" t="str">
        <f>IF(E35="","",ข้อมูลนร.1!L34&amp;" หมู่ที่ "&amp;ข้อมูลนร.1!M34&amp;" ต."&amp;ข้อมูลนร.1!O34&amp;" อ."&amp;ข้อมูลนร.1!P34&amp;" จ."&amp;ข้อมูลนร.1!Q34)</f>
        <v/>
      </c>
      <c r="H35" s="266" t="str">
        <f>IF(ข้อมูลนร.1!S34="","",ข้อมูลนร.1!S34)</f>
        <v/>
      </c>
      <c r="I35" s="109"/>
      <c r="J35" s="169"/>
    </row>
    <row r="36" spans="2:10" s="58" customFormat="1" ht="17.25" customHeight="1">
      <c r="B36" s="169"/>
      <c r="C36" s="108"/>
      <c r="D36" s="258" t="str">
        <f>IF(F36="","","30")</f>
        <v/>
      </c>
      <c r="E36" s="258" t="str">
        <f>IF(ข้อมูลนร.1!D35="","",ข้อมูลนร.1!D35)</f>
        <v/>
      </c>
      <c r="F36" s="260" t="str">
        <f>IF(ข้อมูลนร.1!F35="","",ข้อมูลนร.1!F35&amp;ข้อมูลนร.1!G35&amp;"  "&amp;ข้อมูลนร.1!H35)</f>
        <v/>
      </c>
      <c r="G36" s="268" t="str">
        <f>IF(E36="","",ข้อมูลนร.1!L35&amp;" หมู่ที่ "&amp;ข้อมูลนร.1!M35&amp;" ต."&amp;ข้อมูลนร.1!O35&amp;" อ."&amp;ข้อมูลนร.1!P35&amp;" จ."&amp;ข้อมูลนร.1!Q35)</f>
        <v/>
      </c>
      <c r="H36" s="266" t="str">
        <f>IF(ข้อมูลนร.1!S35="","",ข้อมูลนร.1!S35)</f>
        <v/>
      </c>
      <c r="I36" s="109"/>
      <c r="J36" s="169"/>
    </row>
    <row r="37" spans="2:10" s="58" customFormat="1" ht="17.25" customHeight="1">
      <c r="B37" s="169"/>
      <c r="C37" s="108"/>
      <c r="D37" s="258" t="str">
        <f>IF(F37="","","31")</f>
        <v/>
      </c>
      <c r="E37" s="258" t="str">
        <f>IF(ข้อมูลนร.1!D36="","",ข้อมูลนร.1!D36)</f>
        <v/>
      </c>
      <c r="F37" s="260" t="str">
        <f>IF(ข้อมูลนร.1!F36="","",ข้อมูลนร.1!F36&amp;ข้อมูลนร.1!G36&amp;"  "&amp;ข้อมูลนร.1!H36)</f>
        <v/>
      </c>
      <c r="G37" s="268" t="str">
        <f>IF(E37="","",ข้อมูลนร.1!L36&amp;" หมู่ที่ "&amp;ข้อมูลนร.1!M36&amp;" ต."&amp;ข้อมูลนร.1!O36&amp;" อ."&amp;ข้อมูลนร.1!P36&amp;" จ."&amp;ข้อมูลนร.1!Q36)</f>
        <v/>
      </c>
      <c r="H37" s="266" t="str">
        <f>IF(ข้อมูลนร.1!S36="","",ข้อมูลนร.1!S36)</f>
        <v/>
      </c>
      <c r="I37" s="109"/>
      <c r="J37" s="169"/>
    </row>
    <row r="38" spans="2:10" s="58" customFormat="1" ht="17.25" customHeight="1">
      <c r="B38" s="169"/>
      <c r="C38" s="108"/>
      <c r="D38" s="258" t="str">
        <f>IF(F38="","","32")</f>
        <v/>
      </c>
      <c r="E38" s="258" t="str">
        <f>IF(ข้อมูลนร.1!D37="","",ข้อมูลนร.1!D37)</f>
        <v/>
      </c>
      <c r="F38" s="260" t="str">
        <f>IF(ข้อมูลนร.1!F37="","",ข้อมูลนร.1!F37&amp;ข้อมูลนร.1!G37&amp;"  "&amp;ข้อมูลนร.1!H37)</f>
        <v/>
      </c>
      <c r="G38" s="268" t="str">
        <f>IF(E38="","",ข้อมูลนร.1!L37&amp;" หมู่ที่ "&amp;ข้อมูลนร.1!M37&amp;" ต."&amp;ข้อมูลนร.1!O37&amp;" อ."&amp;ข้อมูลนร.1!P37&amp;" จ."&amp;ข้อมูลนร.1!Q37)</f>
        <v/>
      </c>
      <c r="H38" s="266" t="str">
        <f>IF(ข้อมูลนร.1!S37="","",ข้อมูลนร.1!S37)</f>
        <v/>
      </c>
      <c r="I38" s="109"/>
      <c r="J38" s="169"/>
    </row>
    <row r="39" spans="2:10" s="58" customFormat="1" ht="17.25" customHeight="1">
      <c r="B39" s="169"/>
      <c r="C39" s="108"/>
      <c r="D39" s="258" t="str">
        <f>IF(F39="","","33")</f>
        <v/>
      </c>
      <c r="E39" s="258" t="str">
        <f>IF(ข้อมูลนร.1!D38="","",ข้อมูลนร.1!D38)</f>
        <v/>
      </c>
      <c r="F39" s="260" t="str">
        <f>IF(ข้อมูลนร.1!F38="","",ข้อมูลนร.1!F38&amp;ข้อมูลนร.1!G38&amp;"  "&amp;ข้อมูลนร.1!H38)</f>
        <v/>
      </c>
      <c r="G39" s="268" t="str">
        <f>IF(E39="","",ข้อมูลนร.1!L38&amp;" หมู่ที่ "&amp;ข้อมูลนร.1!M38&amp;" ต."&amp;ข้อมูลนร.1!O38&amp;" อ."&amp;ข้อมูลนร.1!P38&amp;" จ."&amp;ข้อมูลนร.1!Q38)</f>
        <v/>
      </c>
      <c r="H39" s="266" t="str">
        <f>IF(ข้อมูลนร.1!S38="","",ข้อมูลนร.1!S38)</f>
        <v/>
      </c>
      <c r="I39" s="109"/>
      <c r="J39" s="169"/>
    </row>
    <row r="40" spans="2:10" s="58" customFormat="1" ht="17.25" customHeight="1">
      <c r="B40" s="169"/>
      <c r="C40" s="108"/>
      <c r="D40" s="258" t="str">
        <f>IF(F40="","","34")</f>
        <v/>
      </c>
      <c r="E40" s="258" t="str">
        <f>IF(ข้อมูลนร.1!D39="","",ข้อมูลนร.1!D39)</f>
        <v/>
      </c>
      <c r="F40" s="260" t="str">
        <f>IF(ข้อมูลนร.1!F39="","",ข้อมูลนร.1!F39&amp;ข้อมูลนร.1!G39&amp;"  "&amp;ข้อมูลนร.1!H39)</f>
        <v/>
      </c>
      <c r="G40" s="268" t="str">
        <f>IF(E40="","",ข้อมูลนร.1!L39&amp;" หมู่ที่ "&amp;ข้อมูลนร.1!M39&amp;" ต."&amp;ข้อมูลนร.1!O39&amp;" อ."&amp;ข้อมูลนร.1!P39&amp;" จ."&amp;ข้อมูลนร.1!Q39)</f>
        <v/>
      </c>
      <c r="H40" s="266" t="str">
        <f>IF(ข้อมูลนร.1!S39="","",ข้อมูลนร.1!S39)</f>
        <v/>
      </c>
      <c r="I40" s="109"/>
      <c r="J40" s="169"/>
    </row>
    <row r="41" spans="2:10" s="58" customFormat="1" ht="17.25" customHeight="1">
      <c r="B41" s="169"/>
      <c r="C41" s="108"/>
      <c r="D41" s="258" t="str">
        <f>IF(F41="","","35")</f>
        <v/>
      </c>
      <c r="E41" s="258" t="str">
        <f>IF(ข้อมูลนร.1!D40="","",ข้อมูลนร.1!D40)</f>
        <v/>
      </c>
      <c r="F41" s="260" t="str">
        <f>IF(ข้อมูลนร.1!F40="","",ข้อมูลนร.1!F40&amp;ข้อมูลนร.1!G40&amp;"  "&amp;ข้อมูลนร.1!H40)</f>
        <v/>
      </c>
      <c r="G41" s="268" t="str">
        <f>IF(E41="","",ข้อมูลนร.1!L40&amp;" หมู่ที่ "&amp;ข้อมูลนร.1!M40&amp;" ต."&amp;ข้อมูลนร.1!O40&amp;" อ."&amp;ข้อมูลนร.1!P40&amp;" จ."&amp;ข้อมูลนร.1!Q40)</f>
        <v/>
      </c>
      <c r="H41" s="266" t="str">
        <f>IF(ข้อมูลนร.1!S40="","",ข้อมูลนร.1!S40)</f>
        <v/>
      </c>
      <c r="I41" s="109"/>
      <c r="J41" s="169"/>
    </row>
    <row r="42" spans="2:10" s="58" customFormat="1" ht="17.25" customHeight="1">
      <c r="B42" s="169"/>
      <c r="C42" s="108"/>
      <c r="D42" s="258" t="str">
        <f>IF(F42="","","36")</f>
        <v/>
      </c>
      <c r="E42" s="258" t="str">
        <f>IF(ข้อมูลนร.1!D41="","",ข้อมูลนร.1!D41)</f>
        <v/>
      </c>
      <c r="F42" s="260" t="str">
        <f>IF(ข้อมูลนร.1!F41="","",ข้อมูลนร.1!F41&amp;ข้อมูลนร.1!G41&amp;"  "&amp;ข้อมูลนร.1!H41)</f>
        <v/>
      </c>
      <c r="G42" s="268" t="str">
        <f>IF(E42="","",ข้อมูลนร.1!L41&amp;" หมู่ที่ "&amp;ข้อมูลนร.1!M41&amp;" ต."&amp;ข้อมูลนร.1!O41&amp;" อ."&amp;ข้อมูลนร.1!P41&amp;" จ."&amp;ข้อมูลนร.1!Q41)</f>
        <v/>
      </c>
      <c r="H42" s="266" t="str">
        <f>IF(ข้อมูลนร.1!S41="","",ข้อมูลนร.1!S41)</f>
        <v/>
      </c>
      <c r="I42" s="109"/>
      <c r="J42" s="169"/>
    </row>
    <row r="43" spans="2:10" s="58" customFormat="1" ht="17.25" customHeight="1">
      <c r="B43" s="169"/>
      <c r="C43" s="108"/>
      <c r="D43" s="258" t="str">
        <f>IF(F43="","","37")</f>
        <v/>
      </c>
      <c r="E43" s="258" t="str">
        <f>IF(ข้อมูลนร.1!D42="","",ข้อมูลนร.1!D42)</f>
        <v/>
      </c>
      <c r="F43" s="260" t="str">
        <f>IF(ข้อมูลนร.1!F42="","",ข้อมูลนร.1!F42&amp;ข้อมูลนร.1!G42&amp;"  "&amp;ข้อมูลนร.1!H42)</f>
        <v/>
      </c>
      <c r="G43" s="268" t="str">
        <f>IF(E43="","",ข้อมูลนร.1!L42&amp;" หมู่ที่ "&amp;ข้อมูลนร.1!M42&amp;" ต."&amp;ข้อมูลนร.1!O42&amp;" อ."&amp;ข้อมูลนร.1!P42&amp;" จ."&amp;ข้อมูลนร.1!Q42)</f>
        <v/>
      </c>
      <c r="H43" s="266" t="str">
        <f>IF(ข้อมูลนร.1!S42="","",ข้อมูลนร.1!S42)</f>
        <v/>
      </c>
      <c r="I43" s="109"/>
      <c r="J43" s="169"/>
    </row>
    <row r="44" spans="2:10" s="58" customFormat="1" ht="17.25" customHeight="1">
      <c r="B44" s="169"/>
      <c r="C44" s="108"/>
      <c r="D44" s="258" t="str">
        <f>IF(F44="","","38")</f>
        <v/>
      </c>
      <c r="E44" s="258" t="str">
        <f>IF(ข้อมูลนร.1!D43="","",ข้อมูลนร.1!D43)</f>
        <v/>
      </c>
      <c r="F44" s="260" t="str">
        <f>IF(ข้อมูลนร.1!F43="","",ข้อมูลนร.1!F43&amp;ข้อมูลนร.1!G43&amp;"  "&amp;ข้อมูลนร.1!H43)</f>
        <v/>
      </c>
      <c r="G44" s="268" t="str">
        <f>IF(E44="","",ข้อมูลนร.1!L43&amp;" หมู่ที่ "&amp;ข้อมูลนร.1!M43&amp;" ต."&amp;ข้อมูลนร.1!O43&amp;" อ."&amp;ข้อมูลนร.1!P43&amp;" จ."&amp;ข้อมูลนร.1!Q43)</f>
        <v/>
      </c>
      <c r="H44" s="266" t="str">
        <f>IF(ข้อมูลนร.1!S43="","",ข้อมูลนร.1!S43)</f>
        <v/>
      </c>
      <c r="I44" s="109"/>
      <c r="J44" s="169"/>
    </row>
    <row r="45" spans="2:10" s="58" customFormat="1" ht="17.25" customHeight="1">
      <c r="B45" s="169"/>
      <c r="C45" s="108"/>
      <c r="D45" s="258" t="str">
        <f>IF(F45="","","39")</f>
        <v/>
      </c>
      <c r="E45" s="258" t="str">
        <f>IF(ข้อมูลนร.1!D44="","",ข้อมูลนร.1!D44)</f>
        <v/>
      </c>
      <c r="F45" s="260" t="str">
        <f>IF(ข้อมูลนร.1!F44="","",ข้อมูลนร.1!F44&amp;ข้อมูลนร.1!G44&amp;"  "&amp;ข้อมูลนร.1!H44)</f>
        <v/>
      </c>
      <c r="G45" s="268" t="str">
        <f>IF(E45="","",ข้อมูลนร.1!L44&amp;" หมู่ที่ "&amp;ข้อมูลนร.1!M44&amp;" ต."&amp;ข้อมูลนร.1!O44&amp;" อ."&amp;ข้อมูลนร.1!P44&amp;" จ."&amp;ข้อมูลนร.1!Q44)</f>
        <v/>
      </c>
      <c r="H45" s="266" t="str">
        <f>IF(ข้อมูลนร.1!S44="","",ข้อมูลนร.1!S44)</f>
        <v/>
      </c>
      <c r="I45" s="109"/>
      <c r="J45" s="169"/>
    </row>
    <row r="46" spans="2:10" s="58" customFormat="1" ht="17.25" customHeight="1">
      <c r="B46" s="169"/>
      <c r="C46" s="108"/>
      <c r="D46" s="262" t="str">
        <f>IF(F46="","","40")</f>
        <v/>
      </c>
      <c r="E46" s="262" t="str">
        <f>IF(ข้อมูลนร.1!D45="","",ข้อมูลนร.1!D45)</f>
        <v/>
      </c>
      <c r="F46" s="264" t="str">
        <f>IF(ข้อมูลนร.1!F45="","",ข้อมูลนร.1!F45&amp;ข้อมูลนร.1!G45&amp;"  "&amp;ข้อมูลนร.1!H45)</f>
        <v/>
      </c>
      <c r="G46" s="269" t="str">
        <f>IF(E46="","",ข้อมูลนร.1!L45&amp;" หมู่ที่ "&amp;ข้อมูลนร.1!M45&amp;" ต."&amp;ข้อมูลนร.1!O45&amp;" อ."&amp;ข้อมูลนร.1!P45&amp;" จ."&amp;ข้อมูลนร.1!Q45)</f>
        <v/>
      </c>
      <c r="H46" s="233" t="str">
        <f>IF(ข้อมูลนร.1!S45="","",ข้อมูลนร.1!S45)</f>
        <v/>
      </c>
      <c r="I46" s="109"/>
      <c r="J46" s="169"/>
    </row>
    <row r="47" spans="2:10" ht="22.5" customHeight="1">
      <c r="B47" s="166"/>
      <c r="C47" s="54"/>
      <c r="D47" s="54"/>
      <c r="E47" s="54"/>
      <c r="F47" s="54"/>
      <c r="G47" s="54"/>
      <c r="H47" s="55"/>
      <c r="I47" s="54"/>
      <c r="J47" s="166"/>
    </row>
    <row r="48" spans="2:10" ht="22.5" customHeight="1">
      <c r="B48" s="166"/>
      <c r="C48" s="167"/>
      <c r="D48" s="167"/>
      <c r="E48" s="167"/>
      <c r="F48" s="167"/>
      <c r="G48" s="167"/>
      <c r="H48" s="168"/>
      <c r="I48" s="167"/>
      <c r="J48" s="166"/>
    </row>
  </sheetData>
  <sheetProtection algorithmName="SHA-512" hashValue="qaa8u3KPI5F35y2/QQXW1XIHq5fZ5dF1aa6A3xWumwVx/usqz4umoJYZMvJ5z15iYsIy4kZg7VGpJxSDxRJP9w==" saltValue="GPIuuZPz8ZNK1FKpeikQlA==" spinCount="100000" sheet="1" objects="1" scenarios="1" formatCells="0"/>
  <mergeCells count="2">
    <mergeCell ref="D4:H4"/>
    <mergeCell ref="D3:H3"/>
  </mergeCells>
  <pageMargins left="0.31496062992125984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66"/>
  </sheetPr>
  <dimension ref="B1:O39"/>
  <sheetViews>
    <sheetView showGridLines="0" showRowColHeaders="0" workbookViewId="0">
      <selection activeCell="D7" sqref="D7"/>
    </sheetView>
  </sheetViews>
  <sheetFormatPr defaultRowHeight="14.25"/>
  <cols>
    <col min="1" max="1" width="28.375" style="59" customWidth="1"/>
    <col min="2" max="3" width="4.625" style="59" customWidth="1"/>
    <col min="4" max="4" width="3.375" style="59" customWidth="1"/>
    <col min="5" max="12" width="9.625" style="59" customWidth="1"/>
    <col min="13" max="13" width="3.75" style="59" customWidth="1"/>
    <col min="14" max="15" width="4.625" style="59" customWidth="1"/>
    <col min="16" max="16384" width="9" style="59"/>
  </cols>
  <sheetData>
    <row r="1" spans="2:15" ht="20.100000000000001" customHeight="1"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</row>
    <row r="2" spans="2:15" ht="20.100000000000001" customHeight="1" thickBot="1">
      <c r="B2" s="171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71"/>
    </row>
    <row r="3" spans="2:15" s="60" customFormat="1" ht="42" customHeight="1">
      <c r="B3" s="172"/>
      <c r="C3" s="40"/>
      <c r="D3" s="543" t="s">
        <v>112</v>
      </c>
      <c r="E3" s="544"/>
      <c r="F3" s="544"/>
      <c r="G3" s="544"/>
      <c r="H3" s="544"/>
      <c r="I3" s="544"/>
      <c r="J3" s="544"/>
      <c r="K3" s="544"/>
      <c r="L3" s="544"/>
      <c r="M3" s="545"/>
      <c r="N3" s="42"/>
      <c r="O3" s="172"/>
    </row>
    <row r="4" spans="2:15" s="61" customFormat="1" ht="36" customHeight="1">
      <c r="B4" s="173"/>
      <c r="C4" s="41"/>
      <c r="D4" s="546" t="str">
        <f>"รหัสวิชา : " &amp;ข้อมูลพื้นฐาน!T7 &amp; "            "&amp;  "รายวิชา :  " &amp;ข้อมูลพื้นฐาน!X7</f>
        <v>รหัสวิชา : อ 11101            รายวิชา :  ภาษาอังกฤษ</v>
      </c>
      <c r="E4" s="547"/>
      <c r="F4" s="547"/>
      <c r="G4" s="547"/>
      <c r="H4" s="547"/>
      <c r="I4" s="547"/>
      <c r="J4" s="547"/>
      <c r="K4" s="547"/>
      <c r="L4" s="547"/>
      <c r="M4" s="548"/>
      <c r="N4" s="75"/>
      <c r="O4" s="173"/>
    </row>
    <row r="5" spans="2:15" ht="9" customHeight="1" thickBot="1">
      <c r="B5" s="171"/>
      <c r="C5" s="25"/>
      <c r="D5" s="190"/>
      <c r="E5" s="191"/>
      <c r="F5" s="191"/>
      <c r="G5" s="191"/>
      <c r="H5" s="191"/>
      <c r="I5" s="191"/>
      <c r="J5" s="191"/>
      <c r="K5" s="191"/>
      <c r="L5" s="191"/>
      <c r="M5" s="192"/>
      <c r="N5" s="43"/>
      <c r="O5" s="171"/>
    </row>
    <row r="6" spans="2:15" ht="26.25" hidden="1" customHeight="1" thickBot="1">
      <c r="B6" s="171"/>
      <c r="C6" s="25"/>
      <c r="D6" s="174"/>
      <c r="E6" s="175"/>
      <c r="F6" s="175"/>
      <c r="G6" s="175"/>
      <c r="H6" s="175"/>
      <c r="I6" s="175"/>
      <c r="J6" s="175"/>
      <c r="K6" s="175"/>
      <c r="L6" s="175"/>
      <c r="M6" s="176"/>
      <c r="N6" s="44"/>
      <c r="O6" s="171"/>
    </row>
    <row r="7" spans="2:15" ht="35.25" customHeight="1">
      <c r="B7" s="171"/>
      <c r="C7" s="25"/>
      <c r="D7" s="177"/>
      <c r="E7" s="178"/>
      <c r="F7" s="178"/>
      <c r="G7" s="178"/>
      <c r="H7" s="178"/>
      <c r="I7" s="178"/>
      <c r="J7" s="178"/>
      <c r="K7" s="178"/>
      <c r="L7" s="178"/>
      <c r="M7" s="179"/>
      <c r="N7" s="45"/>
      <c r="O7" s="171"/>
    </row>
    <row r="8" spans="2:15" ht="21" customHeight="1">
      <c r="B8" s="171"/>
      <c r="C8" s="25"/>
      <c r="D8" s="177"/>
      <c r="E8" s="180" t="s">
        <v>134</v>
      </c>
      <c r="F8" s="180"/>
      <c r="G8" s="180"/>
      <c r="H8" s="180"/>
      <c r="I8" s="180"/>
      <c r="J8" s="180"/>
      <c r="K8" s="180"/>
      <c r="L8" s="180"/>
      <c r="M8" s="181"/>
      <c r="N8" s="182"/>
      <c r="O8" s="171"/>
    </row>
    <row r="9" spans="2:15" ht="21" customHeight="1">
      <c r="B9" s="171"/>
      <c r="C9" s="25"/>
      <c r="D9" s="177"/>
      <c r="E9" s="180"/>
      <c r="F9" s="180"/>
      <c r="G9" s="180"/>
      <c r="H9" s="180"/>
      <c r="I9" s="180"/>
      <c r="J9" s="180"/>
      <c r="K9" s="180"/>
      <c r="L9" s="180"/>
      <c r="M9" s="181"/>
      <c r="N9" s="182"/>
      <c r="O9" s="171"/>
    </row>
    <row r="10" spans="2:15" ht="21" customHeight="1">
      <c r="B10" s="171"/>
      <c r="C10" s="25"/>
      <c r="D10" s="177"/>
      <c r="E10" s="180"/>
      <c r="F10" s="180"/>
      <c r="G10" s="180"/>
      <c r="H10" s="180"/>
      <c r="I10" s="180"/>
      <c r="J10" s="180"/>
      <c r="K10" s="180"/>
      <c r="L10" s="180"/>
      <c r="M10" s="181"/>
      <c r="N10" s="182"/>
      <c r="O10" s="171"/>
    </row>
    <row r="11" spans="2:15" ht="21" customHeight="1">
      <c r="B11" s="171"/>
      <c r="C11" s="25"/>
      <c r="D11" s="177"/>
      <c r="E11" s="180"/>
      <c r="F11" s="180"/>
      <c r="G11" s="180"/>
      <c r="H11" s="180"/>
      <c r="I11" s="180"/>
      <c r="J11" s="180"/>
      <c r="K11" s="180"/>
      <c r="L11" s="180"/>
      <c r="M11" s="181"/>
      <c r="N11" s="182"/>
      <c r="O11" s="171"/>
    </row>
    <row r="12" spans="2:15" ht="21" customHeight="1">
      <c r="B12" s="171"/>
      <c r="C12" s="25"/>
      <c r="D12" s="177"/>
      <c r="E12" s="180"/>
      <c r="F12" s="180"/>
      <c r="G12" s="180"/>
      <c r="H12" s="180"/>
      <c r="I12" s="180"/>
      <c r="J12" s="180"/>
      <c r="K12" s="180"/>
      <c r="L12" s="180"/>
      <c r="M12" s="181"/>
      <c r="N12" s="182"/>
      <c r="O12" s="171"/>
    </row>
    <row r="13" spans="2:15" ht="21" customHeight="1">
      <c r="B13" s="171"/>
      <c r="C13" s="25"/>
      <c r="D13" s="177"/>
      <c r="E13" s="180"/>
      <c r="F13" s="180"/>
      <c r="G13" s="180"/>
      <c r="H13" s="180"/>
      <c r="I13" s="180"/>
      <c r="J13" s="180"/>
      <c r="K13" s="180"/>
      <c r="L13" s="180"/>
      <c r="M13" s="181"/>
      <c r="N13" s="182"/>
      <c r="O13" s="171"/>
    </row>
    <row r="14" spans="2:15" ht="21" customHeight="1">
      <c r="B14" s="171"/>
      <c r="C14" s="25"/>
      <c r="D14" s="177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71"/>
    </row>
    <row r="15" spans="2:15" ht="21" customHeight="1">
      <c r="B15" s="171"/>
      <c r="C15" s="25"/>
      <c r="D15" s="177"/>
      <c r="E15" s="180"/>
      <c r="F15" s="180"/>
      <c r="G15" s="180"/>
      <c r="H15" s="180"/>
      <c r="I15" s="180"/>
      <c r="J15" s="180"/>
      <c r="K15" s="180"/>
      <c r="L15" s="180"/>
      <c r="M15" s="181"/>
      <c r="N15" s="182"/>
      <c r="O15" s="171"/>
    </row>
    <row r="16" spans="2:15" ht="21" customHeight="1">
      <c r="B16" s="171"/>
      <c r="C16" s="25"/>
      <c r="D16" s="177"/>
      <c r="E16" s="180"/>
      <c r="F16" s="180"/>
      <c r="G16" s="180"/>
      <c r="H16" s="180"/>
      <c r="I16" s="180"/>
      <c r="J16" s="180"/>
      <c r="K16" s="180"/>
      <c r="L16" s="180"/>
      <c r="M16" s="181"/>
      <c r="N16" s="182"/>
      <c r="O16" s="171"/>
    </row>
    <row r="17" spans="2:15" ht="21" customHeight="1">
      <c r="B17" s="171"/>
      <c r="C17" s="25"/>
      <c r="D17" s="177"/>
      <c r="E17" s="180"/>
      <c r="F17" s="180"/>
      <c r="G17" s="180"/>
      <c r="H17" s="180"/>
      <c r="I17" s="180"/>
      <c r="J17" s="180"/>
      <c r="K17" s="180"/>
      <c r="L17" s="180"/>
      <c r="M17" s="181"/>
      <c r="N17" s="182"/>
      <c r="O17" s="171"/>
    </row>
    <row r="18" spans="2:15" ht="21" customHeight="1">
      <c r="B18" s="171"/>
      <c r="C18" s="25"/>
      <c r="D18" s="177"/>
      <c r="E18" s="180"/>
      <c r="F18" s="180"/>
      <c r="G18" s="180"/>
      <c r="H18" s="180"/>
      <c r="I18" s="180"/>
      <c r="J18" s="180"/>
      <c r="K18" s="180"/>
      <c r="L18" s="180"/>
      <c r="M18" s="181"/>
      <c r="N18" s="182"/>
      <c r="O18" s="171"/>
    </row>
    <row r="19" spans="2:15" ht="21" customHeight="1">
      <c r="B19" s="171"/>
      <c r="C19" s="25"/>
      <c r="D19" s="177"/>
      <c r="E19" s="180"/>
      <c r="F19" s="180"/>
      <c r="G19" s="180"/>
      <c r="H19" s="180"/>
      <c r="I19" s="180"/>
      <c r="J19" s="180"/>
      <c r="K19" s="180"/>
      <c r="L19" s="180"/>
      <c r="M19" s="181"/>
      <c r="N19" s="182"/>
      <c r="O19" s="171"/>
    </row>
    <row r="20" spans="2:15" ht="21" customHeight="1">
      <c r="B20" s="171"/>
      <c r="C20" s="25"/>
      <c r="D20" s="177"/>
      <c r="E20" s="180"/>
      <c r="F20" s="180"/>
      <c r="G20" s="180"/>
      <c r="H20" s="180"/>
      <c r="I20" s="180"/>
      <c r="J20" s="180"/>
      <c r="K20" s="180"/>
      <c r="L20" s="180"/>
      <c r="M20" s="181"/>
      <c r="N20" s="182"/>
      <c r="O20" s="171"/>
    </row>
    <row r="21" spans="2:15" ht="21" customHeight="1">
      <c r="B21" s="171"/>
      <c r="C21" s="25"/>
      <c r="D21" s="177"/>
      <c r="E21" s="180"/>
      <c r="F21" s="180"/>
      <c r="G21" s="180"/>
      <c r="H21" s="180"/>
      <c r="I21" s="180"/>
      <c r="J21" s="180"/>
      <c r="K21" s="180"/>
      <c r="L21" s="180"/>
      <c r="M21" s="181"/>
      <c r="N21" s="182"/>
      <c r="O21" s="171"/>
    </row>
    <row r="22" spans="2:15" ht="21" customHeight="1">
      <c r="B22" s="171"/>
      <c r="C22" s="25"/>
      <c r="D22" s="177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71"/>
    </row>
    <row r="23" spans="2:15" ht="21" customHeight="1">
      <c r="B23" s="171"/>
      <c r="C23" s="25"/>
      <c r="D23" s="177"/>
      <c r="E23" s="180"/>
      <c r="F23" s="180"/>
      <c r="G23" s="180"/>
      <c r="H23" s="180"/>
      <c r="I23" s="180"/>
      <c r="J23" s="180"/>
      <c r="K23" s="180"/>
      <c r="L23" s="180"/>
      <c r="M23" s="181"/>
      <c r="N23" s="182"/>
      <c r="O23" s="171"/>
    </row>
    <row r="24" spans="2:15" ht="21" customHeight="1">
      <c r="B24" s="171"/>
      <c r="C24" s="25"/>
      <c r="D24" s="177"/>
      <c r="E24" s="180"/>
      <c r="F24" s="180"/>
      <c r="G24" s="180"/>
      <c r="H24" s="180"/>
      <c r="I24" s="180"/>
      <c r="J24" s="180"/>
      <c r="K24" s="180"/>
      <c r="L24" s="180"/>
      <c r="M24" s="181"/>
      <c r="N24" s="182"/>
      <c r="O24" s="171"/>
    </row>
    <row r="25" spans="2:15" ht="21" customHeight="1">
      <c r="B25" s="171"/>
      <c r="C25" s="25"/>
      <c r="D25" s="177"/>
      <c r="E25" s="180"/>
      <c r="F25" s="180"/>
      <c r="G25" s="180"/>
      <c r="H25" s="180"/>
      <c r="I25" s="180"/>
      <c r="J25" s="180"/>
      <c r="K25" s="180"/>
      <c r="L25" s="180"/>
      <c r="M25" s="181"/>
      <c r="N25" s="182"/>
      <c r="O25" s="171"/>
    </row>
    <row r="26" spans="2:15" ht="21" customHeight="1">
      <c r="B26" s="171"/>
      <c r="C26" s="25"/>
      <c r="D26" s="177"/>
      <c r="E26" s="180"/>
      <c r="F26" s="180"/>
      <c r="G26" s="180"/>
      <c r="H26" s="180"/>
      <c r="I26" s="180"/>
      <c r="J26" s="180"/>
      <c r="K26" s="180"/>
      <c r="L26" s="180"/>
      <c r="M26" s="181"/>
      <c r="N26" s="182"/>
      <c r="O26" s="171"/>
    </row>
    <row r="27" spans="2:15" ht="21" customHeight="1">
      <c r="B27" s="171"/>
      <c r="C27" s="25"/>
      <c r="D27" s="177"/>
      <c r="E27" s="180"/>
      <c r="F27" s="180"/>
      <c r="G27" s="180"/>
      <c r="H27" s="180"/>
      <c r="I27" s="180"/>
      <c r="J27" s="180"/>
      <c r="K27" s="180"/>
      <c r="L27" s="180"/>
      <c r="M27" s="181"/>
      <c r="N27" s="182"/>
      <c r="O27" s="171"/>
    </row>
    <row r="28" spans="2:15" ht="21" customHeight="1">
      <c r="B28" s="171"/>
      <c r="C28" s="25"/>
      <c r="D28" s="177"/>
      <c r="E28" s="180"/>
      <c r="F28" s="180"/>
      <c r="G28" s="180"/>
      <c r="H28" s="180"/>
      <c r="I28" s="180"/>
      <c r="J28" s="180"/>
      <c r="K28" s="180"/>
      <c r="L28" s="180"/>
      <c r="M28" s="181"/>
      <c r="N28" s="182"/>
      <c r="O28" s="171"/>
    </row>
    <row r="29" spans="2:15" ht="21" customHeight="1">
      <c r="B29" s="171"/>
      <c r="C29" s="25"/>
      <c r="D29" s="177"/>
      <c r="E29" s="180"/>
      <c r="F29" s="180"/>
      <c r="G29" s="180"/>
      <c r="H29" s="180"/>
      <c r="I29" s="180"/>
      <c r="J29" s="180"/>
      <c r="K29" s="180"/>
      <c r="L29" s="180"/>
      <c r="M29" s="181"/>
      <c r="N29" s="182"/>
      <c r="O29" s="171"/>
    </row>
    <row r="30" spans="2:15" ht="21" customHeight="1">
      <c r="B30" s="171"/>
      <c r="C30" s="25"/>
      <c r="D30" s="177"/>
      <c r="E30" s="180"/>
      <c r="F30" s="180"/>
      <c r="G30" s="180"/>
      <c r="H30" s="180"/>
      <c r="I30" s="180"/>
      <c r="J30" s="180"/>
      <c r="K30" s="180"/>
      <c r="L30" s="180"/>
      <c r="M30" s="181"/>
      <c r="N30" s="182"/>
      <c r="O30" s="171"/>
    </row>
    <row r="31" spans="2:15" ht="21" customHeight="1">
      <c r="B31" s="171"/>
      <c r="C31" s="25"/>
      <c r="D31" s="177"/>
      <c r="E31" s="180"/>
      <c r="F31" s="180"/>
      <c r="G31" s="180"/>
      <c r="H31" s="180"/>
      <c r="I31" s="180"/>
      <c r="J31" s="180"/>
      <c r="K31" s="180"/>
      <c r="L31" s="180"/>
      <c r="M31" s="181"/>
      <c r="N31" s="182"/>
      <c r="O31" s="171"/>
    </row>
    <row r="32" spans="2:15" ht="21" customHeight="1">
      <c r="B32" s="171"/>
      <c r="C32" s="25"/>
      <c r="D32" s="177"/>
      <c r="E32" s="180"/>
      <c r="F32" s="180"/>
      <c r="G32" s="180"/>
      <c r="H32" s="180"/>
      <c r="I32" s="180"/>
      <c r="J32" s="180"/>
      <c r="K32" s="180"/>
      <c r="L32" s="180"/>
      <c r="M32" s="181"/>
      <c r="N32" s="182"/>
      <c r="O32" s="171"/>
    </row>
    <row r="33" spans="2:15" ht="21" customHeight="1">
      <c r="B33" s="171"/>
      <c r="C33" s="25"/>
      <c r="D33" s="177"/>
      <c r="E33" s="180"/>
      <c r="F33" s="180"/>
      <c r="G33" s="180"/>
      <c r="H33" s="180"/>
      <c r="I33" s="180"/>
      <c r="J33" s="180"/>
      <c r="K33" s="180"/>
      <c r="L33" s="180"/>
      <c r="M33" s="181"/>
      <c r="N33" s="182"/>
      <c r="O33" s="171"/>
    </row>
    <row r="34" spans="2:15" ht="21" customHeight="1">
      <c r="B34" s="171"/>
      <c r="C34" s="25"/>
      <c r="D34" s="177"/>
      <c r="E34" s="180"/>
      <c r="F34" s="180"/>
      <c r="G34" s="180"/>
      <c r="H34" s="180"/>
      <c r="I34" s="180"/>
      <c r="J34" s="180"/>
      <c r="K34" s="180"/>
      <c r="L34" s="180"/>
      <c r="M34" s="181"/>
      <c r="N34" s="182"/>
      <c r="O34" s="171"/>
    </row>
    <row r="35" spans="2:15" ht="21" customHeight="1">
      <c r="B35" s="171"/>
      <c r="C35" s="25"/>
      <c r="D35" s="177"/>
      <c r="E35" s="180"/>
      <c r="F35" s="180"/>
      <c r="G35" s="180"/>
      <c r="H35" s="180"/>
      <c r="I35" s="180"/>
      <c r="J35" s="180"/>
      <c r="K35" s="180"/>
      <c r="L35" s="180"/>
      <c r="M35" s="183"/>
      <c r="N35" s="184"/>
      <c r="O35" s="171"/>
    </row>
    <row r="36" spans="2:15" ht="18.75" customHeight="1">
      <c r="B36" s="171"/>
      <c r="C36" s="25"/>
      <c r="D36" s="177"/>
      <c r="E36" s="180"/>
      <c r="F36" s="180"/>
      <c r="G36" s="180"/>
      <c r="H36" s="180"/>
      <c r="I36" s="180"/>
      <c r="J36" s="180"/>
      <c r="K36" s="180"/>
      <c r="L36" s="180"/>
      <c r="M36" s="185"/>
      <c r="N36" s="186"/>
      <c r="O36" s="171"/>
    </row>
    <row r="37" spans="2:15" ht="18.75" customHeight="1" thickBot="1">
      <c r="B37" s="171"/>
      <c r="C37" s="25"/>
      <c r="D37" s="187"/>
      <c r="E37" s="188"/>
      <c r="F37" s="188"/>
      <c r="G37" s="188"/>
      <c r="H37" s="188"/>
      <c r="I37" s="188"/>
      <c r="J37" s="188"/>
      <c r="K37" s="188"/>
      <c r="L37" s="188"/>
      <c r="M37" s="189"/>
      <c r="N37" s="186"/>
      <c r="O37" s="171"/>
    </row>
    <row r="38" spans="2:15" ht="20.100000000000001" customHeight="1">
      <c r="B38" s="171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171"/>
    </row>
    <row r="39" spans="2:15" ht="20.100000000000001" customHeight="1"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</row>
  </sheetData>
  <sheetProtection algorithmName="SHA-512" hashValue="XgGnJq6LIFFW4pjvmKlP3est2Wr5rMW8I13rxy9B3uokPLbJTAnierm1kPjibMyhURrXJQud8dVu7/FoAECiIw==" saltValue="veJmpkWmDN7yYhDgQh9Taw==" spinCount="100000" sheet="1" scenarios="1" formatCells="0" selectLockedCells="1"/>
  <mergeCells count="2">
    <mergeCell ref="D3:M3"/>
    <mergeCell ref="D4:M4"/>
  </mergeCells>
  <pageMargins left="0.70866141732283472" right="0.27559055118110237" top="0.74803149606299213" bottom="0.15748031496062992" header="0.31496062992125984" footer="0.11811023622047245"/>
  <pageSetup paperSize="9" orientation="portrait" blackAndWhite="1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C1467"/>
  </sheetPr>
  <dimension ref="B1:S60"/>
  <sheetViews>
    <sheetView showGridLines="0" showRowColHeaders="0" topLeftCell="A4" workbookViewId="0">
      <selection activeCell="G11" sqref="G11:H11"/>
    </sheetView>
  </sheetViews>
  <sheetFormatPr defaultRowHeight="14.25"/>
  <cols>
    <col min="1" max="1" width="28.375" style="59" customWidth="1"/>
    <col min="2" max="3" width="4.625" style="59" customWidth="1"/>
    <col min="4" max="4" width="5.125" style="59" customWidth="1"/>
    <col min="5" max="5" width="4.375" style="59" customWidth="1"/>
    <col min="6" max="7" width="5.5" style="59" customWidth="1"/>
    <col min="8" max="8" width="4.5" style="59" customWidth="1"/>
    <col min="9" max="17" width="7.625" style="59" customWidth="1"/>
    <col min="18" max="19" width="4.625" style="59" customWidth="1"/>
    <col min="20" max="16384" width="9" style="59"/>
  </cols>
  <sheetData>
    <row r="1" spans="2:19" ht="20.100000000000001" customHeight="1"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</row>
    <row r="2" spans="2:19" ht="20.100000000000001" customHeight="1">
      <c r="B2" s="193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93"/>
    </row>
    <row r="3" spans="2:19" s="62" customFormat="1" ht="21.95" customHeight="1">
      <c r="B3" s="194"/>
      <c r="C3" s="27"/>
      <c r="D3" s="559" t="s">
        <v>125</v>
      </c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75"/>
      <c r="S3" s="194"/>
    </row>
    <row r="4" spans="2:19" s="62" customFormat="1" ht="21.95" customHeight="1">
      <c r="B4" s="194"/>
      <c r="C4" s="27"/>
      <c r="D4" s="76"/>
      <c r="E4" s="27"/>
      <c r="F4" s="549" t="s">
        <v>7</v>
      </c>
      <c r="G4" s="549"/>
      <c r="H4" s="549"/>
      <c r="I4" s="553" t="str">
        <f>IF(ข้อมูลพื้นฐาน!T7="","",ข้อมูลพื้นฐาน!T7)</f>
        <v>อ 11101</v>
      </c>
      <c r="J4" s="553"/>
      <c r="K4" s="249"/>
      <c r="L4" s="549" t="s">
        <v>8</v>
      </c>
      <c r="M4" s="549"/>
      <c r="N4" s="560" t="str">
        <f>IF(ข้อมูลพื้นฐาน!X7="","",ข้อมูลพื้นฐาน!X7)</f>
        <v>ภาษาอังกฤษ</v>
      </c>
      <c r="O4" s="560"/>
      <c r="P4" s="560"/>
      <c r="Q4" s="560"/>
      <c r="R4" s="28"/>
      <c r="S4" s="194"/>
    </row>
    <row r="5" spans="2:19" s="62" customFormat="1" ht="21.95" customHeight="1">
      <c r="B5" s="194"/>
      <c r="C5" s="27"/>
      <c r="D5" s="76"/>
      <c r="E5" s="27"/>
      <c r="F5" s="549" t="s">
        <v>123</v>
      </c>
      <c r="G5" s="549"/>
      <c r="H5" s="549"/>
      <c r="I5" s="553" t="str">
        <f>IF(ข้อมูลพื้นฐาน!T8="","",ข้อมูลพื้นฐาน!T8)</f>
        <v>พื้นฐาน</v>
      </c>
      <c r="J5" s="553"/>
      <c r="K5" s="549" t="s">
        <v>36</v>
      </c>
      <c r="L5" s="549"/>
      <c r="M5" s="549"/>
      <c r="N5" s="560" t="str">
        <f>IF(ข้อมูลพื้นฐาน!T9="","",ข้อมูลพื้นฐาน!T9)</f>
        <v>ภาษาต่างประเทศ</v>
      </c>
      <c r="O5" s="560"/>
      <c r="P5" s="560"/>
      <c r="Q5" s="560"/>
      <c r="R5" s="28"/>
      <c r="S5" s="194"/>
    </row>
    <row r="6" spans="2:19" s="62" customFormat="1" ht="21.95" customHeight="1">
      <c r="B6" s="194"/>
      <c r="C6" s="27"/>
      <c r="D6" s="559" t="str">
        <f>"ชั้น"&amp;ข้อมูลพื้นฐาน!T13&amp; "        "&amp;"โรงเรียน" &amp;ข้อมูลพื้นฐาน!E5</f>
        <v>ชั้นมัธยมศึกษาปีที่  2        โรงเรียนบ้านงิ้วมีชัย</v>
      </c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75"/>
      <c r="S6" s="194"/>
    </row>
    <row r="7" spans="2:19" ht="6.75" customHeight="1">
      <c r="B7" s="171"/>
      <c r="C7" s="25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394"/>
      <c r="S7" s="171"/>
    </row>
    <row r="8" spans="2:19" s="32" customFormat="1" ht="39.75" customHeight="1">
      <c r="B8" s="195"/>
      <c r="C8" s="23"/>
      <c r="D8" s="395" t="s">
        <v>35</v>
      </c>
      <c r="E8" s="550" t="s">
        <v>124</v>
      </c>
      <c r="F8" s="550"/>
      <c r="G8" s="563" t="s">
        <v>154</v>
      </c>
      <c r="H8" s="563"/>
      <c r="I8" s="550" t="s">
        <v>153</v>
      </c>
      <c r="J8" s="550"/>
      <c r="K8" s="550"/>
      <c r="L8" s="550"/>
      <c r="M8" s="550"/>
      <c r="N8" s="550"/>
      <c r="O8" s="550"/>
      <c r="P8" s="550"/>
      <c r="Q8" s="550"/>
      <c r="R8" s="396"/>
      <c r="S8" s="195"/>
    </row>
    <row r="9" spans="2:19" s="32" customFormat="1" ht="35.1" customHeight="1">
      <c r="B9" s="195"/>
      <c r="C9" s="23"/>
      <c r="D9" s="5">
        <v>1</v>
      </c>
      <c r="E9" s="551" t="s">
        <v>189</v>
      </c>
      <c r="F9" s="551"/>
      <c r="G9" s="564" t="s">
        <v>242</v>
      </c>
      <c r="H9" s="565"/>
      <c r="I9" s="554" t="s">
        <v>187</v>
      </c>
      <c r="J9" s="555"/>
      <c r="K9" s="555"/>
      <c r="L9" s="555"/>
      <c r="M9" s="555"/>
      <c r="N9" s="555"/>
      <c r="O9" s="555"/>
      <c r="P9" s="555"/>
      <c r="Q9" s="556"/>
      <c r="R9" s="78"/>
      <c r="S9" s="195"/>
    </row>
    <row r="10" spans="2:19" s="32" customFormat="1" ht="35.1" customHeight="1">
      <c r="B10" s="195"/>
      <c r="C10" s="23"/>
      <c r="D10" s="5">
        <v>2</v>
      </c>
      <c r="E10" s="551" t="s">
        <v>190</v>
      </c>
      <c r="F10" s="551"/>
      <c r="G10" s="561">
        <v>2</v>
      </c>
      <c r="H10" s="562"/>
      <c r="I10" s="554" t="s">
        <v>188</v>
      </c>
      <c r="J10" s="555"/>
      <c r="K10" s="555"/>
      <c r="L10" s="555"/>
      <c r="M10" s="555"/>
      <c r="N10" s="555"/>
      <c r="O10" s="555"/>
      <c r="P10" s="555"/>
      <c r="Q10" s="556"/>
      <c r="R10" s="78"/>
      <c r="S10" s="195"/>
    </row>
    <row r="11" spans="2:19" s="32" customFormat="1" ht="35.1" customHeight="1">
      <c r="B11" s="195"/>
      <c r="C11" s="23"/>
      <c r="D11" s="5"/>
      <c r="E11" s="551"/>
      <c r="F11" s="551"/>
      <c r="G11" s="557"/>
      <c r="H11" s="558"/>
      <c r="I11" s="554"/>
      <c r="J11" s="555"/>
      <c r="K11" s="555"/>
      <c r="L11" s="555"/>
      <c r="M11" s="555"/>
      <c r="N11" s="555"/>
      <c r="O11" s="555"/>
      <c r="P11" s="555"/>
      <c r="Q11" s="556"/>
      <c r="R11" s="78"/>
      <c r="S11" s="195"/>
    </row>
    <row r="12" spans="2:19" s="32" customFormat="1" ht="35.1" customHeight="1">
      <c r="B12" s="195"/>
      <c r="C12" s="23"/>
      <c r="D12" s="5"/>
      <c r="E12" s="551"/>
      <c r="F12" s="551"/>
      <c r="G12" s="552"/>
      <c r="H12" s="552"/>
      <c r="I12" s="554"/>
      <c r="J12" s="555"/>
      <c r="K12" s="555"/>
      <c r="L12" s="555"/>
      <c r="M12" s="555"/>
      <c r="N12" s="555"/>
      <c r="O12" s="555"/>
      <c r="P12" s="555"/>
      <c r="Q12" s="556"/>
      <c r="R12" s="78"/>
      <c r="S12" s="195"/>
    </row>
    <row r="13" spans="2:19" s="32" customFormat="1" ht="35.1" customHeight="1">
      <c r="B13" s="195"/>
      <c r="C13" s="23"/>
      <c r="D13" s="5"/>
      <c r="E13" s="551"/>
      <c r="F13" s="551"/>
      <c r="G13" s="552"/>
      <c r="H13" s="552"/>
      <c r="I13" s="554"/>
      <c r="J13" s="555"/>
      <c r="K13" s="555"/>
      <c r="L13" s="555"/>
      <c r="M13" s="555"/>
      <c r="N13" s="555"/>
      <c r="O13" s="555"/>
      <c r="P13" s="555"/>
      <c r="Q13" s="556"/>
      <c r="R13" s="78"/>
      <c r="S13" s="195"/>
    </row>
    <row r="14" spans="2:19" s="32" customFormat="1" ht="35.1" customHeight="1">
      <c r="B14" s="195"/>
      <c r="C14" s="23"/>
      <c r="D14" s="5"/>
      <c r="E14" s="551"/>
      <c r="F14" s="551"/>
      <c r="G14" s="552"/>
      <c r="H14" s="552"/>
      <c r="I14" s="554"/>
      <c r="J14" s="555"/>
      <c r="K14" s="555"/>
      <c r="L14" s="555"/>
      <c r="M14" s="555"/>
      <c r="N14" s="555"/>
      <c r="O14" s="555"/>
      <c r="P14" s="555"/>
      <c r="Q14" s="556"/>
      <c r="R14" s="78"/>
      <c r="S14" s="195"/>
    </row>
    <row r="15" spans="2:19" s="32" customFormat="1" ht="35.1" customHeight="1">
      <c r="B15" s="195"/>
      <c r="C15" s="23"/>
      <c r="D15" s="5"/>
      <c r="E15" s="551"/>
      <c r="F15" s="551"/>
      <c r="G15" s="552"/>
      <c r="H15" s="552"/>
      <c r="I15" s="554"/>
      <c r="J15" s="555"/>
      <c r="K15" s="555"/>
      <c r="L15" s="555"/>
      <c r="M15" s="555"/>
      <c r="N15" s="555"/>
      <c r="O15" s="555"/>
      <c r="P15" s="555"/>
      <c r="Q15" s="556"/>
      <c r="R15" s="78"/>
      <c r="S15" s="195"/>
    </row>
    <row r="16" spans="2:19" s="32" customFormat="1" ht="35.1" customHeight="1">
      <c r="B16" s="195"/>
      <c r="C16" s="23"/>
      <c r="D16" s="5"/>
      <c r="E16" s="551"/>
      <c r="F16" s="551"/>
      <c r="G16" s="552"/>
      <c r="H16" s="552"/>
      <c r="I16" s="554"/>
      <c r="J16" s="555"/>
      <c r="K16" s="555"/>
      <c r="L16" s="555"/>
      <c r="M16" s="555"/>
      <c r="N16" s="555"/>
      <c r="O16" s="555"/>
      <c r="P16" s="555"/>
      <c r="Q16" s="556"/>
      <c r="R16" s="78"/>
      <c r="S16" s="195"/>
    </row>
    <row r="17" spans="2:19" s="32" customFormat="1" ht="35.1" customHeight="1">
      <c r="B17" s="195"/>
      <c r="C17" s="23"/>
      <c r="D17" s="5"/>
      <c r="E17" s="551"/>
      <c r="F17" s="551"/>
      <c r="G17" s="552"/>
      <c r="H17" s="552"/>
      <c r="I17" s="554"/>
      <c r="J17" s="555"/>
      <c r="K17" s="555"/>
      <c r="L17" s="555"/>
      <c r="M17" s="555"/>
      <c r="N17" s="555"/>
      <c r="O17" s="555"/>
      <c r="P17" s="555"/>
      <c r="Q17" s="556"/>
      <c r="R17" s="78"/>
      <c r="S17" s="195"/>
    </row>
    <row r="18" spans="2:19" s="32" customFormat="1" ht="35.1" customHeight="1">
      <c r="B18" s="195"/>
      <c r="C18" s="23"/>
      <c r="D18" s="5"/>
      <c r="E18" s="551"/>
      <c r="F18" s="551"/>
      <c r="G18" s="552"/>
      <c r="H18" s="552"/>
      <c r="I18" s="554"/>
      <c r="J18" s="555"/>
      <c r="K18" s="555"/>
      <c r="L18" s="555"/>
      <c r="M18" s="555"/>
      <c r="N18" s="555"/>
      <c r="O18" s="555"/>
      <c r="P18" s="555"/>
      <c r="Q18" s="556"/>
      <c r="R18" s="78"/>
      <c r="S18" s="195"/>
    </row>
    <row r="19" spans="2:19" s="32" customFormat="1" ht="35.1" customHeight="1">
      <c r="B19" s="195"/>
      <c r="C19" s="23"/>
      <c r="D19" s="5"/>
      <c r="E19" s="551"/>
      <c r="F19" s="551"/>
      <c r="G19" s="552"/>
      <c r="H19" s="552"/>
      <c r="I19" s="554"/>
      <c r="J19" s="555"/>
      <c r="K19" s="555"/>
      <c r="L19" s="555"/>
      <c r="M19" s="555"/>
      <c r="N19" s="555"/>
      <c r="O19" s="555"/>
      <c r="P19" s="555"/>
      <c r="Q19" s="556"/>
      <c r="R19" s="78"/>
      <c r="S19" s="195"/>
    </row>
    <row r="20" spans="2:19" s="32" customFormat="1" ht="35.1" customHeight="1">
      <c r="B20" s="195"/>
      <c r="C20" s="23"/>
      <c r="D20" s="5"/>
      <c r="E20" s="551"/>
      <c r="F20" s="551"/>
      <c r="G20" s="552"/>
      <c r="H20" s="552"/>
      <c r="I20" s="554"/>
      <c r="J20" s="555"/>
      <c r="K20" s="555"/>
      <c r="L20" s="555"/>
      <c r="M20" s="555"/>
      <c r="N20" s="555"/>
      <c r="O20" s="555"/>
      <c r="P20" s="555"/>
      <c r="Q20" s="556"/>
      <c r="R20" s="78"/>
      <c r="S20" s="195"/>
    </row>
    <row r="21" spans="2:19" s="32" customFormat="1" ht="35.1" customHeight="1">
      <c r="B21" s="195"/>
      <c r="C21" s="23"/>
      <c r="D21" s="5"/>
      <c r="E21" s="551"/>
      <c r="F21" s="551"/>
      <c r="G21" s="552"/>
      <c r="H21" s="552"/>
      <c r="I21" s="554"/>
      <c r="J21" s="555"/>
      <c r="K21" s="555"/>
      <c r="L21" s="555"/>
      <c r="M21" s="555"/>
      <c r="N21" s="555"/>
      <c r="O21" s="555"/>
      <c r="P21" s="555"/>
      <c r="Q21" s="556"/>
      <c r="R21" s="78"/>
      <c r="S21" s="195"/>
    </row>
    <row r="22" spans="2:19" s="32" customFormat="1" ht="35.1" customHeight="1">
      <c r="B22" s="195"/>
      <c r="C22" s="23"/>
      <c r="D22" s="5"/>
      <c r="E22" s="551"/>
      <c r="F22" s="551"/>
      <c r="G22" s="552"/>
      <c r="H22" s="552"/>
      <c r="I22" s="554"/>
      <c r="J22" s="555"/>
      <c r="K22" s="555"/>
      <c r="L22" s="555"/>
      <c r="M22" s="555"/>
      <c r="N22" s="555"/>
      <c r="O22" s="555"/>
      <c r="P22" s="555"/>
      <c r="Q22" s="556"/>
      <c r="R22" s="78"/>
      <c r="S22" s="195"/>
    </row>
    <row r="23" spans="2:19" s="32" customFormat="1" ht="35.1" customHeight="1">
      <c r="B23" s="195"/>
      <c r="C23" s="23"/>
      <c r="D23" s="5"/>
      <c r="E23" s="551"/>
      <c r="F23" s="551"/>
      <c r="G23" s="552"/>
      <c r="H23" s="552"/>
      <c r="I23" s="554"/>
      <c r="J23" s="555"/>
      <c r="K23" s="555"/>
      <c r="L23" s="555"/>
      <c r="M23" s="555"/>
      <c r="N23" s="555"/>
      <c r="O23" s="555"/>
      <c r="P23" s="555"/>
      <c r="Q23" s="556"/>
      <c r="R23" s="78"/>
      <c r="S23" s="195"/>
    </row>
    <row r="24" spans="2:19" s="32" customFormat="1" ht="35.1" customHeight="1">
      <c r="B24" s="195"/>
      <c r="C24" s="23"/>
      <c r="D24" s="5"/>
      <c r="E24" s="551"/>
      <c r="F24" s="551"/>
      <c r="G24" s="552"/>
      <c r="H24" s="552"/>
      <c r="I24" s="554"/>
      <c r="J24" s="555"/>
      <c r="K24" s="555"/>
      <c r="L24" s="555"/>
      <c r="M24" s="555"/>
      <c r="N24" s="555"/>
      <c r="O24" s="555"/>
      <c r="P24" s="555"/>
      <c r="Q24" s="556"/>
      <c r="R24" s="78"/>
      <c r="S24" s="195"/>
    </row>
    <row r="25" spans="2:19" s="32" customFormat="1" ht="35.1" customHeight="1">
      <c r="B25" s="195"/>
      <c r="C25" s="23"/>
      <c r="D25" s="5"/>
      <c r="E25" s="551"/>
      <c r="F25" s="551"/>
      <c r="G25" s="552"/>
      <c r="H25" s="552"/>
      <c r="I25" s="554"/>
      <c r="J25" s="555"/>
      <c r="K25" s="555"/>
      <c r="L25" s="555"/>
      <c r="M25" s="555"/>
      <c r="N25" s="555"/>
      <c r="O25" s="555"/>
      <c r="P25" s="555"/>
      <c r="Q25" s="556"/>
      <c r="R25" s="78"/>
      <c r="S25" s="195"/>
    </row>
    <row r="26" spans="2:19" s="32" customFormat="1" ht="35.1" customHeight="1">
      <c r="B26" s="195"/>
      <c r="C26" s="23"/>
      <c r="D26" s="5"/>
      <c r="E26" s="551"/>
      <c r="F26" s="551"/>
      <c r="G26" s="552"/>
      <c r="H26" s="552"/>
      <c r="I26" s="554"/>
      <c r="J26" s="555"/>
      <c r="K26" s="555"/>
      <c r="L26" s="555"/>
      <c r="M26" s="555"/>
      <c r="N26" s="555"/>
      <c r="O26" s="555"/>
      <c r="P26" s="555"/>
      <c r="Q26" s="556"/>
      <c r="R26" s="78"/>
      <c r="S26" s="195"/>
    </row>
    <row r="27" spans="2:19" s="32" customFormat="1" ht="35.1" customHeight="1">
      <c r="B27" s="195"/>
      <c r="C27" s="23"/>
      <c r="D27" s="5"/>
      <c r="E27" s="551"/>
      <c r="F27" s="551"/>
      <c r="G27" s="552"/>
      <c r="H27" s="552"/>
      <c r="I27" s="554"/>
      <c r="J27" s="555"/>
      <c r="K27" s="555"/>
      <c r="L27" s="555"/>
      <c r="M27" s="555"/>
      <c r="N27" s="555"/>
      <c r="O27" s="555"/>
      <c r="P27" s="555"/>
      <c r="Q27" s="556"/>
      <c r="R27" s="78"/>
      <c r="S27" s="195"/>
    </row>
    <row r="28" spans="2:19" s="32" customFormat="1" ht="35.1" customHeight="1">
      <c r="B28" s="195"/>
      <c r="C28" s="23"/>
      <c r="D28" s="5"/>
      <c r="E28" s="551"/>
      <c r="F28" s="551"/>
      <c r="G28" s="552"/>
      <c r="H28" s="552"/>
      <c r="I28" s="554"/>
      <c r="J28" s="555"/>
      <c r="K28" s="555"/>
      <c r="L28" s="555"/>
      <c r="M28" s="555"/>
      <c r="N28" s="555"/>
      <c r="O28" s="555"/>
      <c r="P28" s="555"/>
      <c r="Q28" s="556"/>
      <c r="R28" s="78"/>
      <c r="S28" s="195"/>
    </row>
    <row r="29" spans="2:19" s="32" customFormat="1" ht="35.1" customHeight="1">
      <c r="B29" s="195"/>
      <c r="C29" s="23"/>
      <c r="D29" s="5"/>
      <c r="E29" s="551"/>
      <c r="F29" s="551"/>
      <c r="G29" s="552"/>
      <c r="H29" s="552"/>
      <c r="I29" s="554"/>
      <c r="J29" s="555"/>
      <c r="K29" s="555"/>
      <c r="L29" s="555"/>
      <c r="M29" s="555"/>
      <c r="N29" s="555"/>
      <c r="O29" s="555"/>
      <c r="P29" s="555"/>
      <c r="Q29" s="556"/>
      <c r="R29" s="78"/>
      <c r="S29" s="195"/>
    </row>
    <row r="30" spans="2:19" s="32" customFormat="1" ht="35.1" customHeight="1">
      <c r="B30" s="195"/>
      <c r="C30" s="23"/>
      <c r="D30" s="5"/>
      <c r="E30" s="551"/>
      <c r="F30" s="551"/>
      <c r="G30" s="552"/>
      <c r="H30" s="552"/>
      <c r="I30" s="554"/>
      <c r="J30" s="555"/>
      <c r="K30" s="555"/>
      <c r="L30" s="555"/>
      <c r="M30" s="555"/>
      <c r="N30" s="555"/>
      <c r="O30" s="555"/>
      <c r="P30" s="555"/>
      <c r="Q30" s="556"/>
      <c r="R30" s="78"/>
      <c r="S30" s="195"/>
    </row>
    <row r="31" spans="2:19" s="32" customFormat="1" ht="35.1" customHeight="1">
      <c r="B31" s="195"/>
      <c r="C31" s="23"/>
      <c r="D31" s="5"/>
      <c r="E31" s="551"/>
      <c r="F31" s="551"/>
      <c r="G31" s="552"/>
      <c r="H31" s="552"/>
      <c r="I31" s="554"/>
      <c r="J31" s="555"/>
      <c r="K31" s="555"/>
      <c r="L31" s="555"/>
      <c r="M31" s="555"/>
      <c r="N31" s="555"/>
      <c r="O31" s="555"/>
      <c r="P31" s="555"/>
      <c r="Q31" s="556"/>
      <c r="R31" s="78"/>
      <c r="S31" s="195"/>
    </row>
    <row r="32" spans="2:19" s="32" customFormat="1" ht="35.1" customHeight="1">
      <c r="B32" s="195"/>
      <c r="C32" s="23"/>
      <c r="D32" s="5"/>
      <c r="E32" s="551"/>
      <c r="F32" s="551"/>
      <c r="G32" s="552"/>
      <c r="H32" s="552"/>
      <c r="I32" s="554"/>
      <c r="J32" s="555"/>
      <c r="K32" s="555"/>
      <c r="L32" s="555"/>
      <c r="M32" s="555"/>
      <c r="N32" s="555"/>
      <c r="O32" s="555"/>
      <c r="P32" s="555"/>
      <c r="Q32" s="556"/>
      <c r="R32" s="78"/>
      <c r="S32" s="195"/>
    </row>
    <row r="33" spans="2:19" s="32" customFormat="1" ht="35.1" customHeight="1">
      <c r="B33" s="195"/>
      <c r="C33" s="23"/>
      <c r="D33" s="5"/>
      <c r="E33" s="551"/>
      <c r="F33" s="551"/>
      <c r="G33" s="552"/>
      <c r="H33" s="552"/>
      <c r="I33" s="554"/>
      <c r="J33" s="555"/>
      <c r="K33" s="555"/>
      <c r="L33" s="555"/>
      <c r="M33" s="555"/>
      <c r="N33" s="555"/>
      <c r="O33" s="555"/>
      <c r="P33" s="555"/>
      <c r="Q33" s="556"/>
      <c r="R33" s="78"/>
      <c r="S33" s="195"/>
    </row>
    <row r="34" spans="2:19" s="32" customFormat="1" ht="35.1" customHeight="1">
      <c r="B34" s="195"/>
      <c r="C34" s="23"/>
      <c r="D34" s="5"/>
      <c r="E34" s="551"/>
      <c r="F34" s="551"/>
      <c r="G34" s="552"/>
      <c r="H34" s="552"/>
      <c r="I34" s="554"/>
      <c r="J34" s="555"/>
      <c r="K34" s="555"/>
      <c r="L34" s="555"/>
      <c r="M34" s="555"/>
      <c r="N34" s="555"/>
      <c r="O34" s="555"/>
      <c r="P34" s="555"/>
      <c r="Q34" s="556"/>
      <c r="R34" s="78"/>
      <c r="S34" s="195"/>
    </row>
    <row r="35" spans="2:19" s="32" customFormat="1" ht="35.1" customHeight="1">
      <c r="B35" s="195"/>
      <c r="C35" s="23"/>
      <c r="D35" s="5"/>
      <c r="E35" s="551"/>
      <c r="F35" s="551"/>
      <c r="G35" s="552"/>
      <c r="H35" s="552"/>
      <c r="I35" s="554"/>
      <c r="J35" s="555"/>
      <c r="K35" s="555"/>
      <c r="L35" s="555"/>
      <c r="M35" s="555"/>
      <c r="N35" s="555"/>
      <c r="O35" s="555"/>
      <c r="P35" s="555"/>
      <c r="Q35" s="556"/>
      <c r="R35" s="78"/>
      <c r="S35" s="195"/>
    </row>
    <row r="36" spans="2:19" s="32" customFormat="1" ht="35.1" customHeight="1">
      <c r="B36" s="195"/>
      <c r="C36" s="23"/>
      <c r="D36" s="5"/>
      <c r="E36" s="551"/>
      <c r="F36" s="551"/>
      <c r="G36" s="552"/>
      <c r="H36" s="552"/>
      <c r="I36" s="554"/>
      <c r="J36" s="555"/>
      <c r="K36" s="555"/>
      <c r="L36" s="555"/>
      <c r="M36" s="555"/>
      <c r="N36" s="555"/>
      <c r="O36" s="555"/>
      <c r="P36" s="555"/>
      <c r="Q36" s="556"/>
      <c r="R36" s="78"/>
      <c r="S36" s="195"/>
    </row>
    <row r="37" spans="2:19" s="32" customFormat="1" ht="35.1" customHeight="1">
      <c r="B37" s="195"/>
      <c r="C37" s="23"/>
      <c r="D37" s="5"/>
      <c r="E37" s="551"/>
      <c r="F37" s="551"/>
      <c r="G37" s="552"/>
      <c r="H37" s="552"/>
      <c r="I37" s="554"/>
      <c r="J37" s="555"/>
      <c r="K37" s="555"/>
      <c r="L37" s="555"/>
      <c r="M37" s="555"/>
      <c r="N37" s="555"/>
      <c r="O37" s="555"/>
      <c r="P37" s="555"/>
      <c r="Q37" s="556"/>
      <c r="R37" s="78"/>
      <c r="S37" s="195"/>
    </row>
    <row r="38" spans="2:19" s="32" customFormat="1" ht="35.1" customHeight="1">
      <c r="B38" s="195"/>
      <c r="C38" s="23"/>
      <c r="D38" s="5"/>
      <c r="E38" s="551"/>
      <c r="F38" s="551"/>
      <c r="G38" s="552"/>
      <c r="H38" s="552"/>
      <c r="I38" s="554"/>
      <c r="J38" s="555"/>
      <c r="K38" s="555"/>
      <c r="L38" s="555"/>
      <c r="M38" s="555"/>
      <c r="N38" s="555"/>
      <c r="O38" s="555"/>
      <c r="P38" s="555"/>
      <c r="Q38" s="556"/>
      <c r="R38" s="78"/>
      <c r="S38" s="195"/>
    </row>
    <row r="39" spans="2:19" s="32" customFormat="1" ht="35.1" customHeight="1">
      <c r="B39" s="195"/>
      <c r="C39" s="23"/>
      <c r="D39" s="5"/>
      <c r="E39" s="551"/>
      <c r="F39" s="551"/>
      <c r="G39" s="552"/>
      <c r="H39" s="552"/>
      <c r="I39" s="554"/>
      <c r="J39" s="555"/>
      <c r="K39" s="555"/>
      <c r="L39" s="555"/>
      <c r="M39" s="555"/>
      <c r="N39" s="555"/>
      <c r="O39" s="555"/>
      <c r="P39" s="555"/>
      <c r="Q39" s="556"/>
      <c r="R39" s="78"/>
      <c r="S39" s="195"/>
    </row>
    <row r="40" spans="2:19" s="32" customFormat="1" ht="35.1" customHeight="1">
      <c r="B40" s="195"/>
      <c r="C40" s="23"/>
      <c r="D40" s="5"/>
      <c r="E40" s="551"/>
      <c r="F40" s="551"/>
      <c r="G40" s="552"/>
      <c r="H40" s="552"/>
      <c r="I40" s="554"/>
      <c r="J40" s="555"/>
      <c r="K40" s="555"/>
      <c r="L40" s="555"/>
      <c r="M40" s="555"/>
      <c r="N40" s="555"/>
      <c r="O40" s="555"/>
      <c r="P40" s="555"/>
      <c r="Q40" s="556"/>
      <c r="R40" s="78"/>
      <c r="S40" s="195"/>
    </row>
    <row r="41" spans="2:19" s="32" customFormat="1" ht="35.1" customHeight="1">
      <c r="B41" s="195"/>
      <c r="C41" s="23"/>
      <c r="D41" s="5"/>
      <c r="E41" s="551"/>
      <c r="F41" s="551"/>
      <c r="G41" s="552"/>
      <c r="H41" s="552"/>
      <c r="I41" s="554"/>
      <c r="J41" s="555"/>
      <c r="K41" s="555"/>
      <c r="L41" s="555"/>
      <c r="M41" s="555"/>
      <c r="N41" s="555"/>
      <c r="O41" s="555"/>
      <c r="P41" s="555"/>
      <c r="Q41" s="556"/>
      <c r="R41" s="78"/>
      <c r="S41" s="195"/>
    </row>
    <row r="42" spans="2:19" s="32" customFormat="1" ht="35.1" customHeight="1">
      <c r="B42" s="195"/>
      <c r="C42" s="23"/>
      <c r="D42" s="5"/>
      <c r="E42" s="551"/>
      <c r="F42" s="551"/>
      <c r="G42" s="552"/>
      <c r="H42" s="552"/>
      <c r="I42" s="554"/>
      <c r="J42" s="555"/>
      <c r="K42" s="555"/>
      <c r="L42" s="555"/>
      <c r="M42" s="555"/>
      <c r="N42" s="555"/>
      <c r="O42" s="555"/>
      <c r="P42" s="555"/>
      <c r="Q42" s="556"/>
      <c r="R42" s="78"/>
      <c r="S42" s="195"/>
    </row>
    <row r="43" spans="2:19" ht="20.100000000000001" customHeight="1">
      <c r="B43" s="171"/>
      <c r="C43" s="25"/>
      <c r="D43" s="26"/>
      <c r="E43" s="26"/>
      <c r="F43" s="26"/>
      <c r="G43" s="26"/>
      <c r="H43" s="26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171"/>
    </row>
    <row r="44" spans="2:19" ht="20.100000000000001" customHeight="1">
      <c r="B44" s="171"/>
      <c r="C44" s="171"/>
      <c r="D44" s="196"/>
      <c r="E44" s="196"/>
      <c r="F44" s="196"/>
      <c r="G44" s="196"/>
      <c r="H44" s="196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</row>
    <row r="45" spans="2:19">
      <c r="D45" s="67"/>
      <c r="E45" s="67"/>
      <c r="F45" s="67"/>
      <c r="G45" s="67"/>
      <c r="H45" s="67"/>
    </row>
    <row r="46" spans="2:19">
      <c r="D46" s="67"/>
      <c r="E46" s="67"/>
      <c r="F46" s="67"/>
      <c r="G46" s="67"/>
      <c r="H46" s="67"/>
    </row>
    <row r="47" spans="2:19">
      <c r="D47" s="67"/>
      <c r="E47" s="67"/>
      <c r="F47" s="67"/>
      <c r="G47" s="67"/>
      <c r="H47" s="67"/>
    </row>
    <row r="48" spans="2:19">
      <c r="D48" s="67"/>
      <c r="E48" s="67"/>
      <c r="F48" s="67"/>
      <c r="G48" s="67"/>
      <c r="H48" s="67"/>
    </row>
    <row r="49" spans="4:8">
      <c r="D49" s="67"/>
      <c r="E49" s="67"/>
      <c r="F49" s="67"/>
      <c r="G49" s="67"/>
      <c r="H49" s="67"/>
    </row>
    <row r="50" spans="4:8">
      <c r="D50" s="67"/>
      <c r="E50" s="67"/>
      <c r="F50" s="67"/>
      <c r="G50" s="67"/>
      <c r="H50" s="67"/>
    </row>
    <row r="51" spans="4:8">
      <c r="D51" s="67"/>
      <c r="E51" s="67"/>
      <c r="F51" s="67"/>
      <c r="G51" s="67"/>
      <c r="H51" s="67"/>
    </row>
    <row r="52" spans="4:8">
      <c r="D52" s="67"/>
      <c r="E52" s="67"/>
      <c r="F52" s="67"/>
      <c r="G52" s="67"/>
      <c r="H52" s="67"/>
    </row>
    <row r="53" spans="4:8">
      <c r="D53" s="67"/>
      <c r="E53" s="67"/>
      <c r="F53" s="67"/>
      <c r="G53" s="67"/>
      <c r="H53" s="67"/>
    </row>
    <row r="54" spans="4:8">
      <c r="D54" s="67"/>
      <c r="E54" s="67"/>
      <c r="F54" s="67"/>
      <c r="G54" s="67"/>
      <c r="H54" s="67"/>
    </row>
    <row r="55" spans="4:8">
      <c r="D55" s="67"/>
      <c r="E55" s="67"/>
      <c r="F55" s="67"/>
      <c r="G55" s="67"/>
      <c r="H55" s="67"/>
    </row>
    <row r="56" spans="4:8">
      <c r="D56" s="67"/>
      <c r="E56" s="67"/>
      <c r="F56" s="67"/>
      <c r="G56" s="67"/>
      <c r="H56" s="67"/>
    </row>
    <row r="57" spans="4:8">
      <c r="D57" s="67"/>
      <c r="E57" s="67"/>
      <c r="F57" s="67"/>
      <c r="G57" s="67"/>
      <c r="H57" s="67"/>
    </row>
    <row r="58" spans="4:8">
      <c r="D58" s="67"/>
      <c r="E58" s="67"/>
      <c r="F58" s="67"/>
      <c r="G58" s="67"/>
      <c r="H58" s="67"/>
    </row>
    <row r="59" spans="4:8">
      <c r="D59" s="67"/>
      <c r="E59" s="67"/>
      <c r="F59" s="67"/>
      <c r="G59" s="67"/>
      <c r="H59" s="67"/>
    </row>
    <row r="60" spans="4:8">
      <c r="D60" s="67"/>
      <c r="E60" s="67"/>
      <c r="F60" s="67"/>
      <c r="G60" s="67"/>
      <c r="H60" s="67"/>
    </row>
  </sheetData>
  <sheetProtection algorithmName="SHA-512" hashValue="8/U6u0PgjltI5zmbDeu4vMyqQppKnUVuGiw0FaSTfYBa4IQ2RtEMc7Cehzi6ssEB4825Ir6DTZU6BXwWWXJitw==" saltValue="/GCo1hqj8YA7imEAE4yrqA==" spinCount="100000" sheet="1" objects="1" scenarios="1" formatCells="0" formatRows="0" selectLockedCells="1"/>
  <mergeCells count="115">
    <mergeCell ref="D3:Q3"/>
    <mergeCell ref="E14:F14"/>
    <mergeCell ref="G14:H14"/>
    <mergeCell ref="I14:Q14"/>
    <mergeCell ref="E15:F15"/>
    <mergeCell ref="G15:H15"/>
    <mergeCell ref="I15:Q15"/>
    <mergeCell ref="E12:F12"/>
    <mergeCell ref="G12:H12"/>
    <mergeCell ref="I12:Q12"/>
    <mergeCell ref="E13:F13"/>
    <mergeCell ref="G13:H13"/>
    <mergeCell ref="I13:Q13"/>
    <mergeCell ref="L4:M4"/>
    <mergeCell ref="D6:Q6"/>
    <mergeCell ref="N4:Q4"/>
    <mergeCell ref="N5:Q5"/>
    <mergeCell ref="G10:H10"/>
    <mergeCell ref="I10:Q10"/>
    <mergeCell ref="G8:H8"/>
    <mergeCell ref="I8:Q8"/>
    <mergeCell ref="E9:F9"/>
    <mergeCell ref="G9:H9"/>
    <mergeCell ref="K5:M5"/>
    <mergeCell ref="E25:F25"/>
    <mergeCell ref="G25:H25"/>
    <mergeCell ref="G34:H34"/>
    <mergeCell ref="I32:Q32"/>
    <mergeCell ref="I33:Q33"/>
    <mergeCell ref="I34:Q34"/>
    <mergeCell ref="E26:F26"/>
    <mergeCell ref="G26:H26"/>
    <mergeCell ref="I26:Q26"/>
    <mergeCell ref="G30:H30"/>
    <mergeCell ref="I30:Q30"/>
    <mergeCell ref="E31:F31"/>
    <mergeCell ref="G31:H31"/>
    <mergeCell ref="I31:Q31"/>
    <mergeCell ref="E27:F27"/>
    <mergeCell ref="G27:H27"/>
    <mergeCell ref="I27:Q27"/>
    <mergeCell ref="E28:F28"/>
    <mergeCell ref="G28:H28"/>
    <mergeCell ref="I35:Q35"/>
    <mergeCell ref="I36:Q36"/>
    <mergeCell ref="I9:Q9"/>
    <mergeCell ref="E17:F17"/>
    <mergeCell ref="G17:H17"/>
    <mergeCell ref="I17:Q17"/>
    <mergeCell ref="E11:F11"/>
    <mergeCell ref="G11:H11"/>
    <mergeCell ref="I11:Q11"/>
    <mergeCell ref="G32:H32"/>
    <mergeCell ref="G33:H33"/>
    <mergeCell ref="I20:Q20"/>
    <mergeCell ref="E21:F21"/>
    <mergeCell ref="G21:H21"/>
    <mergeCell ref="I21:Q21"/>
    <mergeCell ref="E22:F22"/>
    <mergeCell ref="G22:H22"/>
    <mergeCell ref="I22:Q22"/>
    <mergeCell ref="E23:F23"/>
    <mergeCell ref="G23:H23"/>
    <mergeCell ref="I23:Q23"/>
    <mergeCell ref="E24:F24"/>
    <mergeCell ref="G24:H24"/>
    <mergeCell ref="I24:Q24"/>
    <mergeCell ref="E20:F20"/>
    <mergeCell ref="G20:H20"/>
    <mergeCell ref="I25:Q25"/>
    <mergeCell ref="E30:F30"/>
    <mergeCell ref="G40:H40"/>
    <mergeCell ref="G41:H41"/>
    <mergeCell ref="G42:H42"/>
    <mergeCell ref="I39:Q39"/>
    <mergeCell ref="I40:Q40"/>
    <mergeCell ref="I41:Q41"/>
    <mergeCell ref="E35:F35"/>
    <mergeCell ref="E37:F37"/>
    <mergeCell ref="E36:F36"/>
    <mergeCell ref="I42:Q42"/>
    <mergeCell ref="E39:F39"/>
    <mergeCell ref="E40:F40"/>
    <mergeCell ref="E41:F41"/>
    <mergeCell ref="E42:F42"/>
    <mergeCell ref="G39:H39"/>
    <mergeCell ref="I37:Q37"/>
    <mergeCell ref="I38:Q38"/>
    <mergeCell ref="G37:H37"/>
    <mergeCell ref="G35:H35"/>
    <mergeCell ref="G36:H36"/>
    <mergeCell ref="F4:H4"/>
    <mergeCell ref="F5:H5"/>
    <mergeCell ref="E8:F8"/>
    <mergeCell ref="E10:F10"/>
    <mergeCell ref="E38:F38"/>
    <mergeCell ref="G38:H38"/>
    <mergeCell ref="I4:J4"/>
    <mergeCell ref="I5:J5"/>
    <mergeCell ref="E32:F32"/>
    <mergeCell ref="E33:F33"/>
    <mergeCell ref="E34:F34"/>
    <mergeCell ref="E18:F18"/>
    <mergeCell ref="G18:H18"/>
    <mergeCell ref="I18:Q18"/>
    <mergeCell ref="E16:F16"/>
    <mergeCell ref="G16:H16"/>
    <mergeCell ref="I16:Q16"/>
    <mergeCell ref="I28:Q28"/>
    <mergeCell ref="E29:F29"/>
    <mergeCell ref="G29:H29"/>
    <mergeCell ref="I29:Q29"/>
    <mergeCell ref="E19:F19"/>
    <mergeCell ref="G19:H19"/>
    <mergeCell ref="I19:Q19"/>
  </mergeCells>
  <pageMargins left="0.27559055118110237" right="0.11811023622047245" top="0.47244094488188981" bottom="0" header="0.11811023622047245" footer="0"/>
  <pageSetup paperSize="9" orientation="portrait" blackAndWhite="1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39</vt:i4>
      </vt:variant>
      <vt:variant>
        <vt:lpstr>ช่วงที่มีชื่อ</vt:lpstr>
      </vt:variant>
      <vt:variant>
        <vt:i4>26</vt:i4>
      </vt:variant>
    </vt:vector>
  </HeadingPairs>
  <TitlesOfParts>
    <vt:vector size="65" baseType="lpstr">
      <vt:lpstr>Menu1</vt:lpstr>
      <vt:lpstr>Menu</vt:lpstr>
      <vt:lpstr>ปกปพ5</vt:lpstr>
      <vt:lpstr>ข้อมูลพื้นฐาน</vt:lpstr>
      <vt:lpstr>ข้อมูลนร.1</vt:lpstr>
      <vt:lpstr>ข้อมูลนร.2</vt:lpstr>
      <vt:lpstr>ข้อมูลนร.3</vt:lpstr>
      <vt:lpstr>คำอธิบายรายวิชา</vt:lpstr>
      <vt:lpstr>มาตรฐาน</vt:lpstr>
      <vt:lpstr>พค</vt:lpstr>
      <vt:lpstr>มิย</vt:lpstr>
      <vt:lpstr>กค</vt:lpstr>
      <vt:lpstr>สค</vt:lpstr>
      <vt:lpstr>กย</vt:lpstr>
      <vt:lpstr>ตค</vt:lpstr>
      <vt:lpstr>พย</vt:lpstr>
      <vt:lpstr>ธค</vt:lpstr>
      <vt:lpstr>มค</vt:lpstr>
      <vt:lpstr>กพ</vt:lpstr>
      <vt:lpstr>มีค</vt:lpstr>
      <vt:lpstr>สรุปเวลาเรียน</vt:lpstr>
      <vt:lpstr>SS</vt:lpstr>
      <vt:lpstr>คะแนน1</vt:lpstr>
      <vt:lpstr>ประเมินตัวชี้วัด  </vt:lpstr>
      <vt:lpstr>คุณลักษณะ</vt:lpstr>
      <vt:lpstr>การอ่าน</vt:lpstr>
      <vt:lpstr>Pเวลาเรียน</vt:lpstr>
      <vt:lpstr>Pสรุปเวลาเรียน1</vt:lpstr>
      <vt:lpstr>Pสรุปเวลาเรียน2</vt:lpstr>
      <vt:lpstr>Pสรุปเวลาเรียน3</vt:lpstr>
      <vt:lpstr>Pสรุปผล</vt:lpstr>
      <vt:lpstr>Pสรุปผล1</vt:lpstr>
      <vt:lpstr>Pประเมินตัวชี้วัด</vt:lpstr>
      <vt:lpstr>Pคุณลักษณะ</vt:lpstr>
      <vt:lpstr>Pการอ่าน</vt:lpstr>
      <vt:lpstr>Pแผนภูมิ1</vt:lpstr>
      <vt:lpstr>Pแผนภูมิ2</vt:lpstr>
      <vt:lpstr>เกณฑ์การประเมิน</vt:lpstr>
      <vt:lpstr>Sheet1</vt:lpstr>
      <vt:lpstr>Pการอ่าน!Print_Area</vt:lpstr>
      <vt:lpstr>Pคุณลักษณะ!Print_Area</vt:lpstr>
      <vt:lpstr>Pประเมินตัวชี้วัด!Print_Area</vt:lpstr>
      <vt:lpstr>Pแผนภูมิ1!Print_Area</vt:lpstr>
      <vt:lpstr>Pแผนภูมิ2!Print_Area</vt:lpstr>
      <vt:lpstr>Pเวลาเรียน!Print_Area</vt:lpstr>
      <vt:lpstr>Pสรุปผล!Print_Area</vt:lpstr>
      <vt:lpstr>Pสรุปผล1!Print_Area</vt:lpstr>
      <vt:lpstr>Pสรุปเวลาเรียน1!Print_Area</vt:lpstr>
      <vt:lpstr>Pสรุปเวลาเรียน2!Print_Area</vt:lpstr>
      <vt:lpstr>Pสรุปเวลาเรียน3!Print_Area</vt:lpstr>
      <vt:lpstr>การอ่าน!Print_Area</vt:lpstr>
      <vt:lpstr>เกณฑ์การประเมิน!Print_Area</vt:lpstr>
      <vt:lpstr>ข้อมูลนร.2!Print_Area</vt:lpstr>
      <vt:lpstr>ข้อมูลนร.3!Print_Area</vt:lpstr>
      <vt:lpstr>คะแนน1!Print_Area</vt:lpstr>
      <vt:lpstr>คำอธิบายรายวิชา!Print_Area</vt:lpstr>
      <vt:lpstr>คุณลักษณะ!Print_Area</vt:lpstr>
      <vt:lpstr>ปกปพ5!Print_Area</vt:lpstr>
      <vt:lpstr>'ประเมินตัวชี้วัด  '!Print_Area</vt:lpstr>
      <vt:lpstr>มาตรฐาน!Print_Area</vt:lpstr>
      <vt:lpstr>สรุปเวลาเรียน!Print_Area</vt:lpstr>
      <vt:lpstr>Pประเมินตัวชี้วัด!Print_Titles</vt:lpstr>
      <vt:lpstr>คะแนน1!Print_Titles</vt:lpstr>
      <vt:lpstr>'ประเมินตัวชี้วัด  '!Print_Titles</vt:lpstr>
      <vt:lpstr>มาตรฐาน!Print_Titles</vt:lpstr>
    </vt:vector>
  </TitlesOfParts>
  <Company>Windows 10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ปพ.5 รายวิชา มัธยม</dc:title>
  <dc:creator>สื่อบ้านครูปุยฝ้าย</dc:creator>
  <cp:lastModifiedBy>Windows 10</cp:lastModifiedBy>
  <cp:lastPrinted>2022-10-24T10:41:41Z</cp:lastPrinted>
  <dcterms:created xsi:type="dcterms:W3CDTF">2022-03-21T07:56:39Z</dcterms:created>
  <dcterms:modified xsi:type="dcterms:W3CDTF">2024-03-05T12:31:26Z</dcterms:modified>
</cp:coreProperties>
</file>